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CONALEP\"/>
    </mc:Choice>
  </mc:AlternateContent>
  <xr:revisionPtr revIDLastSave="0" documentId="10_ncr:8100000_{1B50E872-94C1-4673-9B4D-1B25B05545FB}" xr6:coauthVersionLast="32" xr6:coauthVersionMax="32" xr10:uidLastSave="{00000000-0000-0000-0000-000000000000}"/>
  <bookViews>
    <workbookView xWindow="-120" yWindow="-120" windowWidth="20730" windowHeight="1116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9" r:id="rId7"/>
    <sheet name="FORMATO 6C" sheetId="12" r:id="rId8"/>
    <sheet name="FORMATO 6D" sheetId="13" r:id="rId9"/>
  </sheets>
  <definedNames>
    <definedName name="_xlnm.Print_Area" localSheetId="0">'FORMATO 1'!$A$1:$G$91</definedName>
    <definedName name="_xlnm.Print_Area" localSheetId="1">'FORMATO 2'!$A$2:$I$51</definedName>
    <definedName name="_xlnm.Print_Area" localSheetId="2">'FORMATO 3'!$A$2:$K$28</definedName>
    <definedName name="_xlnm.Print_Area" localSheetId="3">'FORMATO 4'!$A$2:$E$87</definedName>
    <definedName name="_xlnm.Print_Area" localSheetId="4">'FORMATO 5'!$A$2:$I$88</definedName>
    <definedName name="_xlnm.Print_Area" localSheetId="5">'FORMATO 6A'!$A$1:$H$163</definedName>
    <definedName name="_xlnm.Print_Area" localSheetId="6">'FORMATO 6B'!$A$2:$G$39</definedName>
    <definedName name="_xlnm.Print_Area" localSheetId="7">'FORMATO 6C'!$A$2:$H$91</definedName>
    <definedName name="_xlnm.Print_Area" localSheetId="8">'FORMATO 6D'!$A$2:$G$39</definedName>
    <definedName name="_xlnm.Print_Titles" localSheetId="0">'FORMATO 1'!$2:$6</definedName>
    <definedName name="_xlnm.Print_Titles" localSheetId="4">'FORMATO 5'!$2:$8</definedName>
    <definedName name="_xlnm.Print_Titles" localSheetId="5">'FORMATO 6A'!$1:$7</definedName>
    <definedName name="_xlnm.Print_Titles" localSheetId="7">'FORMATO 6C'!$2:$7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4" l="1"/>
  <c r="E96" i="12" l="1"/>
  <c r="H96" i="12" s="1"/>
  <c r="D42" i="9"/>
  <c r="G42" i="9" s="1"/>
  <c r="D17" i="6" l="1"/>
  <c r="F17" i="6"/>
  <c r="F92" i="5" l="1"/>
  <c r="D60" i="4"/>
  <c r="H49" i="5" l="1"/>
  <c r="G49" i="5"/>
  <c r="E30" i="6" l="1"/>
  <c r="E167" i="6"/>
  <c r="H167" i="6" s="1"/>
  <c r="L19" i="5"/>
  <c r="C60" i="4"/>
  <c r="C47" i="6" l="1"/>
  <c r="D47" i="6"/>
  <c r="F47" i="6"/>
  <c r="G47" i="6"/>
  <c r="D19" i="4" l="1"/>
  <c r="E19" i="4" l="1"/>
  <c r="C19" i="4"/>
  <c r="C15" i="4"/>
  <c r="D15" i="4"/>
  <c r="E15" i="4"/>
  <c r="E58" i="4"/>
  <c r="D58" i="4"/>
  <c r="E53" i="4"/>
  <c r="D53" i="4"/>
  <c r="G60" i="4" l="1"/>
  <c r="B8" i="9"/>
  <c r="C8" i="9"/>
  <c r="E8" i="9"/>
  <c r="F8" i="9"/>
  <c r="G84" i="6"/>
  <c r="F46" i="13" s="1"/>
  <c r="F84" i="6"/>
  <c r="E91" i="6"/>
  <c r="H91" i="6" s="1"/>
  <c r="E90" i="6"/>
  <c r="H90" i="6" s="1"/>
  <c r="E89" i="6"/>
  <c r="H89" i="6" s="1"/>
  <c r="E88" i="6"/>
  <c r="H88" i="6" s="1"/>
  <c r="E87" i="6"/>
  <c r="H87" i="6" s="1"/>
  <c r="E86" i="6"/>
  <c r="H86" i="6" s="1"/>
  <c r="E85" i="6"/>
  <c r="H85" i="6" s="1"/>
  <c r="D84" i="6"/>
  <c r="C46" i="13" s="1"/>
  <c r="C84" i="6"/>
  <c r="B46" i="13" s="1"/>
  <c r="E56" i="6"/>
  <c r="H56" i="6" s="1"/>
  <c r="E55" i="6"/>
  <c r="H55" i="6" s="1"/>
  <c r="E54" i="6"/>
  <c r="H54" i="6" s="1"/>
  <c r="E53" i="6"/>
  <c r="H53" i="6" s="1"/>
  <c r="E52" i="6"/>
  <c r="H52" i="6" s="1"/>
  <c r="E51" i="6"/>
  <c r="H51" i="6" s="1"/>
  <c r="E50" i="6"/>
  <c r="H50" i="6" s="1"/>
  <c r="E49" i="6"/>
  <c r="H49" i="6" s="1"/>
  <c r="E48" i="6"/>
  <c r="E36" i="6"/>
  <c r="H36" i="6" s="1"/>
  <c r="E35" i="6"/>
  <c r="H35" i="6" s="1"/>
  <c r="E34" i="6"/>
  <c r="H34" i="6" s="1"/>
  <c r="E33" i="6"/>
  <c r="H33" i="6" s="1"/>
  <c r="E32" i="6"/>
  <c r="H32" i="6" s="1"/>
  <c r="E31" i="6"/>
  <c r="H31" i="6" s="1"/>
  <c r="H30" i="6"/>
  <c r="E29" i="6"/>
  <c r="H29" i="6" s="1"/>
  <c r="E28" i="6"/>
  <c r="H28" i="6" s="1"/>
  <c r="C27" i="6"/>
  <c r="F27" i="6"/>
  <c r="G27" i="6"/>
  <c r="D27" i="6"/>
  <c r="C17" i="6"/>
  <c r="G17" i="6"/>
  <c r="E26" i="6"/>
  <c r="H26" i="6" s="1"/>
  <c r="E25" i="6"/>
  <c r="H25" i="6" s="1"/>
  <c r="E24" i="6"/>
  <c r="H24" i="6" s="1"/>
  <c r="E23" i="6"/>
  <c r="H23" i="6" s="1"/>
  <c r="E22" i="6"/>
  <c r="H22" i="6" s="1"/>
  <c r="E21" i="6"/>
  <c r="H21" i="6" s="1"/>
  <c r="E20" i="6"/>
  <c r="H20" i="6" s="1"/>
  <c r="E19" i="6"/>
  <c r="H19" i="6" s="1"/>
  <c r="E18" i="6"/>
  <c r="E16" i="6"/>
  <c r="H16" i="6" s="1"/>
  <c r="E15" i="6"/>
  <c r="H15" i="6" s="1"/>
  <c r="E14" i="6"/>
  <c r="H14" i="6" s="1"/>
  <c r="E13" i="6"/>
  <c r="H13" i="6" s="1"/>
  <c r="E12" i="6"/>
  <c r="H12" i="6" s="1"/>
  <c r="E11" i="6"/>
  <c r="D9" i="6"/>
  <c r="C45" i="13" s="1"/>
  <c r="I67" i="5"/>
  <c r="E49" i="5"/>
  <c r="D49" i="5"/>
  <c r="B59" i="1"/>
  <c r="H27" i="6" l="1"/>
  <c r="H18" i="6"/>
  <c r="H17" i="6" s="1"/>
  <c r="E17" i="6"/>
  <c r="F25" i="12"/>
  <c r="G25" i="12" s="1"/>
  <c r="E46" i="13"/>
  <c r="E47" i="6"/>
  <c r="H48" i="6"/>
  <c r="H47" i="6" s="1"/>
  <c r="E27" i="6"/>
  <c r="H84" i="6"/>
  <c r="E84" i="6"/>
  <c r="D46" i="13" s="1"/>
  <c r="D22" i="13" l="1"/>
  <c r="G22" i="13" s="1"/>
  <c r="D21" i="13"/>
  <c r="G21" i="13" s="1"/>
  <c r="D11" i="9" l="1"/>
  <c r="C53" i="4" l="1"/>
  <c r="F67" i="1" l="1"/>
  <c r="F62" i="1"/>
  <c r="F57" i="6" l="1"/>
  <c r="C17" i="1" l="1"/>
  <c r="B17" i="1"/>
  <c r="G46" i="13" l="1"/>
  <c r="C47" i="13" l="1"/>
  <c r="F62" i="5" l="1"/>
  <c r="E96" i="6" l="1"/>
  <c r="G58" i="5" l="1"/>
  <c r="F17" i="5"/>
  <c r="F20" i="5" l="1"/>
  <c r="G62" i="1" l="1"/>
  <c r="I62" i="5" l="1"/>
  <c r="I55" i="5"/>
  <c r="I37" i="5"/>
  <c r="I17" i="5"/>
  <c r="I15" i="5"/>
  <c r="C76" i="4"/>
  <c r="C70" i="4"/>
  <c r="E76" i="4"/>
  <c r="D76" i="4"/>
  <c r="E60" i="4"/>
  <c r="D10" i="13"/>
  <c r="G10" i="13" s="1"/>
  <c r="D9" i="13"/>
  <c r="G9" i="13" s="1"/>
  <c r="D29" i="13" l="1"/>
  <c r="G29" i="13" s="1"/>
  <c r="D28" i="13"/>
  <c r="G28" i="13" s="1"/>
  <c r="F27" i="13"/>
  <c r="E27" i="13"/>
  <c r="C27" i="13"/>
  <c r="B27" i="13"/>
  <c r="D25" i="13"/>
  <c r="G25" i="13" s="1"/>
  <c r="D24" i="13"/>
  <c r="G24" i="13" s="1"/>
  <c r="F23" i="13"/>
  <c r="E23" i="13"/>
  <c r="C23" i="13"/>
  <c r="B23" i="13"/>
  <c r="D17" i="13"/>
  <c r="G17" i="13" s="1"/>
  <c r="D16" i="13"/>
  <c r="G16" i="13" s="1"/>
  <c r="F15" i="13"/>
  <c r="E15" i="13"/>
  <c r="C15" i="13"/>
  <c r="B15" i="13"/>
  <c r="D13" i="13"/>
  <c r="D12" i="13"/>
  <c r="G12" i="13" s="1"/>
  <c r="F11" i="13"/>
  <c r="E11" i="13"/>
  <c r="C11" i="13"/>
  <c r="B11" i="13"/>
  <c r="E81" i="12"/>
  <c r="H81" i="12" s="1"/>
  <c r="E80" i="12"/>
  <c r="H80" i="12" s="1"/>
  <c r="E79" i="12"/>
  <c r="H79" i="12" s="1"/>
  <c r="E78" i="12"/>
  <c r="H78" i="12" s="1"/>
  <c r="G77" i="12"/>
  <c r="F77" i="12"/>
  <c r="D77" i="12"/>
  <c r="C77" i="12"/>
  <c r="E75" i="12"/>
  <c r="H75" i="12" s="1"/>
  <c r="E74" i="12"/>
  <c r="H74" i="12" s="1"/>
  <c r="E73" i="12"/>
  <c r="H73" i="12" s="1"/>
  <c r="E72" i="12"/>
  <c r="H72" i="12" s="1"/>
  <c r="E71" i="12"/>
  <c r="H71" i="12" s="1"/>
  <c r="E70" i="12"/>
  <c r="H70" i="12" s="1"/>
  <c r="E69" i="12"/>
  <c r="H69" i="12" s="1"/>
  <c r="E68" i="12"/>
  <c r="E67" i="12"/>
  <c r="H67" i="12" s="1"/>
  <c r="G66" i="12"/>
  <c r="F66" i="12"/>
  <c r="D66" i="12"/>
  <c r="C66" i="12"/>
  <c r="E64" i="12"/>
  <c r="H64" i="12" s="1"/>
  <c r="E63" i="12"/>
  <c r="H63" i="12" s="1"/>
  <c r="E61" i="12"/>
  <c r="H61" i="12" s="1"/>
  <c r="E60" i="12"/>
  <c r="H60" i="12" s="1"/>
  <c r="E59" i="12"/>
  <c r="H59" i="12" s="1"/>
  <c r="E58" i="12"/>
  <c r="H58" i="12" s="1"/>
  <c r="E55" i="12"/>
  <c r="H55" i="12" s="1"/>
  <c r="E54" i="12"/>
  <c r="H54" i="12" s="1"/>
  <c r="E53" i="12"/>
  <c r="H53" i="12" s="1"/>
  <c r="E52" i="12"/>
  <c r="H52" i="12" s="1"/>
  <c r="E51" i="12"/>
  <c r="H51" i="12" s="1"/>
  <c r="E50" i="12"/>
  <c r="H50" i="12" s="1"/>
  <c r="E49" i="12"/>
  <c r="H49" i="12" s="1"/>
  <c r="E48" i="12"/>
  <c r="H48" i="12" s="1"/>
  <c r="G47" i="12"/>
  <c r="F47" i="12"/>
  <c r="D47" i="12"/>
  <c r="C47" i="12"/>
  <c r="E44" i="12"/>
  <c r="E43" i="12"/>
  <c r="H43" i="12" s="1"/>
  <c r="E42" i="12"/>
  <c r="H42" i="12" s="1"/>
  <c r="E41" i="12"/>
  <c r="H41" i="12" s="1"/>
  <c r="G40" i="12"/>
  <c r="F40" i="12"/>
  <c r="D40" i="12"/>
  <c r="C40" i="12"/>
  <c r="E38" i="12"/>
  <c r="H38" i="12" s="1"/>
  <c r="E37" i="12"/>
  <c r="H37" i="12" s="1"/>
  <c r="E36" i="12"/>
  <c r="H36" i="12" s="1"/>
  <c r="E35" i="12"/>
  <c r="H35" i="12" s="1"/>
  <c r="E34" i="12"/>
  <c r="H34" i="12" s="1"/>
  <c r="E33" i="12"/>
  <c r="H33" i="12" s="1"/>
  <c r="E32" i="12"/>
  <c r="H32" i="12" s="1"/>
  <c r="E31" i="12"/>
  <c r="E30" i="12"/>
  <c r="H30" i="12" s="1"/>
  <c r="G29" i="12"/>
  <c r="F29" i="12"/>
  <c r="D29" i="12"/>
  <c r="C29" i="12"/>
  <c r="E27" i="12"/>
  <c r="H27" i="12" s="1"/>
  <c r="E26" i="12"/>
  <c r="H26" i="12" s="1"/>
  <c r="E24" i="12"/>
  <c r="H24" i="12" s="1"/>
  <c r="E23" i="12"/>
  <c r="H23" i="12" s="1"/>
  <c r="E22" i="12"/>
  <c r="H22" i="12" s="1"/>
  <c r="E21" i="12"/>
  <c r="H21" i="12" s="1"/>
  <c r="G10" i="12"/>
  <c r="F10" i="12"/>
  <c r="D10" i="12"/>
  <c r="C10" i="12"/>
  <c r="E18" i="12"/>
  <c r="H18" i="12" s="1"/>
  <c r="E17" i="12"/>
  <c r="H17" i="12" s="1"/>
  <c r="E16" i="12"/>
  <c r="H16" i="12" s="1"/>
  <c r="E15" i="12"/>
  <c r="H15" i="12" s="1"/>
  <c r="E14" i="12"/>
  <c r="H14" i="12" s="1"/>
  <c r="E13" i="12"/>
  <c r="H13" i="12" s="1"/>
  <c r="E12" i="12"/>
  <c r="E11" i="12"/>
  <c r="H11" i="12" s="1"/>
  <c r="D13" i="9"/>
  <c r="G13" i="9" s="1"/>
  <c r="D12" i="9"/>
  <c r="G11" i="9"/>
  <c r="D10" i="9"/>
  <c r="G10" i="9" s="1"/>
  <c r="D24" i="9"/>
  <c r="G24" i="9" s="1"/>
  <c r="D23" i="9"/>
  <c r="G23" i="9" s="1"/>
  <c r="D22" i="9"/>
  <c r="G22" i="9" s="1"/>
  <c r="D21" i="9"/>
  <c r="G21" i="9" s="1"/>
  <c r="F19" i="9"/>
  <c r="E19" i="9"/>
  <c r="C19" i="9"/>
  <c r="B19" i="9"/>
  <c r="E70" i="4"/>
  <c r="D70" i="4"/>
  <c r="C69" i="4"/>
  <c r="E54" i="4"/>
  <c r="D54" i="4"/>
  <c r="D62" i="4" s="1"/>
  <c r="C54" i="4"/>
  <c r="E156" i="6"/>
  <c r="H156" i="6" s="1"/>
  <c r="E155" i="6"/>
  <c r="H155" i="6" s="1"/>
  <c r="E154" i="6"/>
  <c r="H154" i="6" s="1"/>
  <c r="E153" i="6"/>
  <c r="H153" i="6" s="1"/>
  <c r="E152" i="6"/>
  <c r="H152" i="6" s="1"/>
  <c r="E151" i="6"/>
  <c r="E150" i="6"/>
  <c r="H150" i="6" s="1"/>
  <c r="G149" i="6"/>
  <c r="F149" i="6"/>
  <c r="D149" i="6"/>
  <c r="C149" i="6"/>
  <c r="E148" i="6"/>
  <c r="H148" i="6" s="1"/>
  <c r="E147" i="6"/>
  <c r="E146" i="6"/>
  <c r="H146" i="6" s="1"/>
  <c r="G145" i="6"/>
  <c r="F145" i="6"/>
  <c r="D145" i="6"/>
  <c r="C145" i="6"/>
  <c r="E144" i="6"/>
  <c r="H144" i="6" s="1"/>
  <c r="E143" i="6"/>
  <c r="H143" i="6" s="1"/>
  <c r="E142" i="6"/>
  <c r="H142" i="6" s="1"/>
  <c r="E141" i="6"/>
  <c r="H141" i="6" s="1"/>
  <c r="E140" i="6"/>
  <c r="H140" i="6" s="1"/>
  <c r="E139" i="6"/>
  <c r="H139" i="6" s="1"/>
  <c r="E138" i="6"/>
  <c r="H138" i="6" s="1"/>
  <c r="E137" i="6"/>
  <c r="H137" i="6" s="1"/>
  <c r="G136" i="6"/>
  <c r="F136" i="6"/>
  <c r="D136" i="6"/>
  <c r="C136" i="6"/>
  <c r="E135" i="6"/>
  <c r="H135" i="6" s="1"/>
  <c r="E134" i="6"/>
  <c r="E133" i="6"/>
  <c r="H133" i="6" s="1"/>
  <c r="G132" i="6"/>
  <c r="F132" i="6"/>
  <c r="D132" i="6"/>
  <c r="C132" i="6"/>
  <c r="E131" i="6"/>
  <c r="H131" i="6" s="1"/>
  <c r="E130" i="6"/>
  <c r="H130" i="6" s="1"/>
  <c r="E129" i="6"/>
  <c r="H129" i="6" s="1"/>
  <c r="E128" i="6"/>
  <c r="H128" i="6" s="1"/>
  <c r="E127" i="6"/>
  <c r="H127" i="6" s="1"/>
  <c r="E126" i="6"/>
  <c r="H126" i="6" s="1"/>
  <c r="E125" i="6"/>
  <c r="H125" i="6" s="1"/>
  <c r="E121" i="6"/>
  <c r="H121" i="6" s="1"/>
  <c r="E120" i="6"/>
  <c r="H120" i="6" s="1"/>
  <c r="E119" i="6"/>
  <c r="H119" i="6" s="1"/>
  <c r="E118" i="6"/>
  <c r="H118" i="6" s="1"/>
  <c r="E117" i="6"/>
  <c r="H117" i="6" s="1"/>
  <c r="E116" i="6"/>
  <c r="H116" i="6" s="1"/>
  <c r="E115" i="6"/>
  <c r="H115" i="6" s="1"/>
  <c r="E114" i="6"/>
  <c r="E113" i="6"/>
  <c r="H113" i="6" s="1"/>
  <c r="G112" i="6"/>
  <c r="F112" i="6"/>
  <c r="D112" i="6"/>
  <c r="C112" i="6"/>
  <c r="E124" i="6"/>
  <c r="H124" i="6" s="1"/>
  <c r="G122" i="6"/>
  <c r="F122" i="6"/>
  <c r="D122" i="6"/>
  <c r="C122" i="6"/>
  <c r="E123" i="6"/>
  <c r="H123" i="6" s="1"/>
  <c r="E107" i="6"/>
  <c r="H107" i="6" s="1"/>
  <c r="E111" i="6"/>
  <c r="H111" i="6" s="1"/>
  <c r="E110" i="6"/>
  <c r="H110" i="6" s="1"/>
  <c r="E109" i="6"/>
  <c r="H109" i="6" s="1"/>
  <c r="E108" i="6"/>
  <c r="H108" i="6" s="1"/>
  <c r="E106" i="6"/>
  <c r="H106" i="6" s="1"/>
  <c r="E105" i="6"/>
  <c r="H105" i="6" s="1"/>
  <c r="E104" i="6"/>
  <c r="E103" i="6"/>
  <c r="H103" i="6" s="1"/>
  <c r="G102" i="6"/>
  <c r="F102" i="6"/>
  <c r="L103" i="6" s="1"/>
  <c r="M103" i="6" s="1"/>
  <c r="D102" i="6"/>
  <c r="C102" i="6"/>
  <c r="E101" i="6"/>
  <c r="H101" i="6" s="1"/>
  <c r="E100" i="6"/>
  <c r="H100" i="6" s="1"/>
  <c r="E99" i="6"/>
  <c r="H99" i="6" s="1"/>
  <c r="E98" i="6"/>
  <c r="H98" i="6" s="1"/>
  <c r="E97" i="6"/>
  <c r="H97" i="6" s="1"/>
  <c r="E95" i="6"/>
  <c r="H95" i="6" s="1"/>
  <c r="E94" i="6"/>
  <c r="H94" i="6" s="1"/>
  <c r="E93" i="6"/>
  <c r="H93" i="6" s="1"/>
  <c r="G92" i="6"/>
  <c r="F92" i="6"/>
  <c r="L102" i="6" s="1"/>
  <c r="M102" i="6" s="1"/>
  <c r="D92" i="6"/>
  <c r="C92" i="6"/>
  <c r="G9" i="6"/>
  <c r="F9" i="6"/>
  <c r="E81" i="6"/>
  <c r="H81" i="6" s="1"/>
  <c r="E80" i="6"/>
  <c r="H80" i="6" s="1"/>
  <c r="E79" i="6"/>
  <c r="H79" i="6" s="1"/>
  <c r="E78" i="6"/>
  <c r="H78" i="6" s="1"/>
  <c r="E77" i="6"/>
  <c r="H77" i="6" s="1"/>
  <c r="E76" i="6"/>
  <c r="H76" i="6" s="1"/>
  <c r="E75" i="6"/>
  <c r="H75" i="6" s="1"/>
  <c r="G74" i="6"/>
  <c r="F74" i="6"/>
  <c r="D74" i="6"/>
  <c r="C74" i="6"/>
  <c r="E73" i="6"/>
  <c r="H73" i="6" s="1"/>
  <c r="E72" i="6"/>
  <c r="H72" i="6" s="1"/>
  <c r="E71" i="6"/>
  <c r="H71" i="6" s="1"/>
  <c r="G70" i="6"/>
  <c r="F70" i="6"/>
  <c r="D70" i="6"/>
  <c r="C70" i="6"/>
  <c r="E69" i="6"/>
  <c r="H69" i="6" s="1"/>
  <c r="E68" i="6"/>
  <c r="H68" i="6" s="1"/>
  <c r="E67" i="6"/>
  <c r="H67" i="6" s="1"/>
  <c r="E66" i="6"/>
  <c r="H66" i="6" s="1"/>
  <c r="E65" i="6"/>
  <c r="H65" i="6" s="1"/>
  <c r="E64" i="6"/>
  <c r="H64" i="6" s="1"/>
  <c r="E63" i="6"/>
  <c r="H63" i="6" s="1"/>
  <c r="E62" i="6"/>
  <c r="G61" i="6"/>
  <c r="F61" i="6"/>
  <c r="D61" i="6"/>
  <c r="C61" i="6"/>
  <c r="E60" i="6"/>
  <c r="H60" i="6" s="1"/>
  <c r="E59" i="6"/>
  <c r="H59" i="6" s="1"/>
  <c r="E58" i="6"/>
  <c r="H58" i="6" s="1"/>
  <c r="G57" i="6"/>
  <c r="D57" i="6"/>
  <c r="C57" i="6"/>
  <c r="E46" i="6"/>
  <c r="H46" i="6" s="1"/>
  <c r="E45" i="6"/>
  <c r="H45" i="6" s="1"/>
  <c r="E44" i="6"/>
  <c r="H44" i="6" s="1"/>
  <c r="E43" i="6"/>
  <c r="H43" i="6" s="1"/>
  <c r="E42" i="6"/>
  <c r="H42" i="6" s="1"/>
  <c r="E41" i="6"/>
  <c r="H41" i="6" s="1"/>
  <c r="E40" i="6"/>
  <c r="H40" i="6" s="1"/>
  <c r="E39" i="6"/>
  <c r="E38" i="6"/>
  <c r="H38" i="6" s="1"/>
  <c r="G37" i="6"/>
  <c r="F37" i="6"/>
  <c r="D37" i="6"/>
  <c r="C37" i="6"/>
  <c r="E10" i="6"/>
  <c r="H10" i="6" s="1"/>
  <c r="E43" i="4"/>
  <c r="D43" i="4"/>
  <c r="C43" i="4"/>
  <c r="E40" i="4"/>
  <c r="D40" i="4"/>
  <c r="D47" i="4" s="1"/>
  <c r="C40" i="4"/>
  <c r="E30" i="4"/>
  <c r="D30" i="4"/>
  <c r="C30" i="4"/>
  <c r="I79" i="5"/>
  <c r="H79" i="5"/>
  <c r="G79" i="5"/>
  <c r="F79" i="5"/>
  <c r="E79" i="5"/>
  <c r="D79" i="5"/>
  <c r="I71" i="5"/>
  <c r="H71" i="5"/>
  <c r="E13" i="4" s="1"/>
  <c r="E10" i="4" s="1"/>
  <c r="G71" i="5"/>
  <c r="D13" i="4" s="1"/>
  <c r="D10" i="4" s="1"/>
  <c r="F71" i="5"/>
  <c r="E71" i="5"/>
  <c r="D71" i="5"/>
  <c r="C13" i="4" s="1"/>
  <c r="C10" i="4" s="1"/>
  <c r="C23" i="4" s="1"/>
  <c r="C24" i="4" s="1"/>
  <c r="C25" i="4" s="1"/>
  <c r="F67" i="5"/>
  <c r="F66" i="5"/>
  <c r="I66" i="5"/>
  <c r="I65" i="5"/>
  <c r="I64" i="5"/>
  <c r="F65" i="5"/>
  <c r="F64" i="5"/>
  <c r="H63" i="5"/>
  <c r="G63" i="5"/>
  <c r="G69" i="5" s="1"/>
  <c r="E63" i="5"/>
  <c r="D63" i="5"/>
  <c r="I61" i="5"/>
  <c r="I60" i="5"/>
  <c r="I59" i="5"/>
  <c r="F61" i="5"/>
  <c r="F60" i="5"/>
  <c r="F59" i="5"/>
  <c r="H58" i="5"/>
  <c r="E58" i="5"/>
  <c r="D58" i="5"/>
  <c r="I57" i="5"/>
  <c r="I56" i="5"/>
  <c r="I54" i="5"/>
  <c r="I53" i="5"/>
  <c r="I52" i="5"/>
  <c r="I51" i="5"/>
  <c r="I50" i="5"/>
  <c r="F57" i="5"/>
  <c r="F56" i="5"/>
  <c r="F54" i="5"/>
  <c r="F53" i="5"/>
  <c r="F52" i="5"/>
  <c r="F51" i="5"/>
  <c r="F50" i="5"/>
  <c r="I42" i="5"/>
  <c r="I41" i="5"/>
  <c r="I40" i="5" s="1"/>
  <c r="F42" i="5"/>
  <c r="F41" i="5"/>
  <c r="H40" i="5"/>
  <c r="G40" i="5"/>
  <c r="E40" i="5"/>
  <c r="I39" i="5"/>
  <c r="I38" i="5" s="1"/>
  <c r="F39" i="5"/>
  <c r="H38" i="5"/>
  <c r="G38" i="5"/>
  <c r="F38" i="5"/>
  <c r="E38" i="5"/>
  <c r="I36" i="5"/>
  <c r="F37" i="5"/>
  <c r="I35" i="5"/>
  <c r="I34" i="5"/>
  <c r="I33" i="5"/>
  <c r="I32" i="5"/>
  <c r="F36" i="5"/>
  <c r="F35" i="5"/>
  <c r="F34" i="5"/>
  <c r="F33" i="5"/>
  <c r="F32" i="5"/>
  <c r="H31" i="5"/>
  <c r="H44" i="5" s="1"/>
  <c r="G31" i="5"/>
  <c r="E31" i="5"/>
  <c r="I30" i="5"/>
  <c r="I29" i="5"/>
  <c r="I28" i="5"/>
  <c r="I27" i="5"/>
  <c r="I26" i="5"/>
  <c r="I25" i="5"/>
  <c r="I24" i="5"/>
  <c r="I23" i="5"/>
  <c r="I22" i="5"/>
  <c r="I21" i="5"/>
  <c r="I20" i="5"/>
  <c r="F30" i="5"/>
  <c r="F29" i="5"/>
  <c r="F28" i="5"/>
  <c r="F27" i="5"/>
  <c r="F26" i="5"/>
  <c r="F25" i="5"/>
  <c r="F24" i="5"/>
  <c r="F23" i="5"/>
  <c r="F22" i="5"/>
  <c r="F21" i="5"/>
  <c r="F16" i="5"/>
  <c r="F15" i="5"/>
  <c r="F14" i="5"/>
  <c r="F13" i="5"/>
  <c r="F12" i="5"/>
  <c r="I16" i="5"/>
  <c r="I14" i="5"/>
  <c r="I13" i="5"/>
  <c r="I12" i="5"/>
  <c r="I11" i="5"/>
  <c r="F11" i="5"/>
  <c r="D31" i="5"/>
  <c r="D38" i="5"/>
  <c r="D40" i="5"/>
  <c r="F41" i="2"/>
  <c r="C41" i="2"/>
  <c r="I27" i="2"/>
  <c r="H27" i="2"/>
  <c r="G27" i="2"/>
  <c r="F27" i="2"/>
  <c r="E27" i="2"/>
  <c r="D27" i="2"/>
  <c r="C27" i="2"/>
  <c r="I22" i="2"/>
  <c r="H22" i="2"/>
  <c r="G22" i="2"/>
  <c r="F22" i="2"/>
  <c r="E22" i="2"/>
  <c r="D22" i="2"/>
  <c r="C22" i="2"/>
  <c r="L101" i="6" l="1"/>
  <c r="M101" i="6" s="1"/>
  <c r="K100" i="6"/>
  <c r="G10" i="4"/>
  <c r="E47" i="4"/>
  <c r="I58" i="5"/>
  <c r="H69" i="5"/>
  <c r="F58" i="5"/>
  <c r="D44" i="5"/>
  <c r="I49" i="5"/>
  <c r="E69" i="5"/>
  <c r="D23" i="4"/>
  <c r="D24" i="4" s="1"/>
  <c r="D25" i="4" s="1"/>
  <c r="C47" i="4"/>
  <c r="F20" i="13"/>
  <c r="F49" i="5"/>
  <c r="E23" i="4"/>
  <c r="E24" i="4" s="1"/>
  <c r="E25" i="4" s="1"/>
  <c r="G44" i="5"/>
  <c r="F40" i="5"/>
  <c r="F63" i="5"/>
  <c r="C83" i="6"/>
  <c r="J19" i="9"/>
  <c r="E8" i="13"/>
  <c r="F8" i="13"/>
  <c r="B20" i="13"/>
  <c r="E45" i="13"/>
  <c r="E47" i="13" s="1"/>
  <c r="G8" i="6"/>
  <c r="N8" i="9" s="1"/>
  <c r="F45" i="13"/>
  <c r="E10" i="12"/>
  <c r="G19" i="9"/>
  <c r="G12" i="9"/>
  <c r="D8" i="9"/>
  <c r="F8" i="6"/>
  <c r="M8" i="9" s="1"/>
  <c r="D69" i="5"/>
  <c r="D74" i="5" s="1"/>
  <c r="D94" i="5" s="1"/>
  <c r="E77" i="12"/>
  <c r="I63" i="5"/>
  <c r="C62" i="12"/>
  <c r="C57" i="12" s="1"/>
  <c r="C46" i="12" s="1"/>
  <c r="D23" i="13"/>
  <c r="B8" i="13"/>
  <c r="E20" i="13"/>
  <c r="C8" i="13"/>
  <c r="D11" i="13"/>
  <c r="C20" i="13"/>
  <c r="D27" i="13"/>
  <c r="F31" i="5"/>
  <c r="I31" i="5"/>
  <c r="I44" i="5" s="1"/>
  <c r="E92" i="6"/>
  <c r="H11" i="6"/>
  <c r="G13" i="13"/>
  <c r="G11" i="13" s="1"/>
  <c r="G23" i="13"/>
  <c r="G27" i="13"/>
  <c r="G15" i="13"/>
  <c r="H47" i="12"/>
  <c r="H12" i="12"/>
  <c r="H10" i="12" s="1"/>
  <c r="E66" i="12"/>
  <c r="E29" i="12"/>
  <c r="E40" i="12"/>
  <c r="E47" i="12"/>
  <c r="H44" i="12"/>
  <c r="H40" i="12" s="1"/>
  <c r="H68" i="12"/>
  <c r="H66" i="12" s="1"/>
  <c r="H31" i="12"/>
  <c r="H29" i="12" s="1"/>
  <c r="E102" i="6"/>
  <c r="E122" i="6"/>
  <c r="H136" i="6"/>
  <c r="D83" i="6"/>
  <c r="H104" i="6"/>
  <c r="H102" i="6" s="1"/>
  <c r="E112" i="6"/>
  <c r="E132" i="6"/>
  <c r="E136" i="6"/>
  <c r="E145" i="6"/>
  <c r="E149" i="6"/>
  <c r="B30" i="9"/>
  <c r="B44" i="9" s="1"/>
  <c r="F83" i="6"/>
  <c r="G83" i="6"/>
  <c r="N19" i="9" s="1"/>
  <c r="D15" i="13"/>
  <c r="H77" i="12"/>
  <c r="C30" i="9"/>
  <c r="C44" i="9" s="1"/>
  <c r="E30" i="9"/>
  <c r="E44" i="9" s="1"/>
  <c r="F30" i="9"/>
  <c r="F44" i="9" s="1"/>
  <c r="D19" i="9"/>
  <c r="H151" i="6"/>
  <c r="H149" i="6" s="1"/>
  <c r="H147" i="6"/>
  <c r="H145" i="6" s="1"/>
  <c r="H134" i="6"/>
  <c r="H132" i="6" s="1"/>
  <c r="H122" i="6"/>
  <c r="H114" i="6"/>
  <c r="H112" i="6" s="1"/>
  <c r="H96" i="6"/>
  <c r="H92" i="6" s="1"/>
  <c r="C9" i="6"/>
  <c r="E74" i="6"/>
  <c r="H74" i="6"/>
  <c r="E70" i="6"/>
  <c r="H70" i="6"/>
  <c r="E61" i="6"/>
  <c r="H62" i="6"/>
  <c r="H61" i="6" s="1"/>
  <c r="E57" i="6"/>
  <c r="H57" i="6"/>
  <c r="G20" i="12"/>
  <c r="G9" i="12" s="1"/>
  <c r="E37" i="6"/>
  <c r="H39" i="6"/>
  <c r="H37" i="6" s="1"/>
  <c r="K18" i="3"/>
  <c r="K17" i="3"/>
  <c r="K16" i="3"/>
  <c r="K15" i="3"/>
  <c r="J14" i="3"/>
  <c r="I14" i="3"/>
  <c r="H14" i="3"/>
  <c r="G14" i="3"/>
  <c r="E14" i="3"/>
  <c r="J8" i="3"/>
  <c r="I8" i="3"/>
  <c r="I20" i="3" s="1"/>
  <c r="H8" i="3"/>
  <c r="G8" i="3"/>
  <c r="E8" i="3"/>
  <c r="K12" i="3"/>
  <c r="K11" i="3"/>
  <c r="K10" i="3"/>
  <c r="K9" i="3"/>
  <c r="G17" i="2"/>
  <c r="G16" i="2"/>
  <c r="G15" i="2"/>
  <c r="I14" i="2"/>
  <c r="H14" i="2"/>
  <c r="F14" i="2"/>
  <c r="E14" i="2"/>
  <c r="D14" i="2"/>
  <c r="G13" i="2"/>
  <c r="G12" i="2"/>
  <c r="G11" i="2"/>
  <c r="I10" i="2"/>
  <c r="H10" i="2"/>
  <c r="F10" i="2"/>
  <c r="F9" i="2" s="1"/>
  <c r="F20" i="2" s="1"/>
  <c r="E10" i="2"/>
  <c r="E9" i="2" s="1"/>
  <c r="E20" i="2" s="1"/>
  <c r="D10" i="2"/>
  <c r="C14" i="2"/>
  <c r="C10" i="2"/>
  <c r="E20" i="3" l="1"/>
  <c r="J20" i="3"/>
  <c r="F31" i="13"/>
  <c r="I46" i="5"/>
  <c r="F69" i="5"/>
  <c r="I69" i="5"/>
  <c r="I74" i="5" s="1"/>
  <c r="C9" i="2"/>
  <c r="H20" i="3"/>
  <c r="K14" i="3"/>
  <c r="B31" i="13"/>
  <c r="C8" i="6"/>
  <c r="J8" i="9" s="1"/>
  <c r="B45" i="13"/>
  <c r="B47" i="13" s="1"/>
  <c r="G8" i="13"/>
  <c r="D20" i="13"/>
  <c r="D57" i="12"/>
  <c r="D46" i="12" s="1"/>
  <c r="K19" i="9"/>
  <c r="G8" i="9"/>
  <c r="F62" i="12"/>
  <c r="G62" i="12" s="1"/>
  <c r="G57" i="12" s="1"/>
  <c r="G46" i="12" s="1"/>
  <c r="G83" i="12" s="1"/>
  <c r="G97" i="12" s="1"/>
  <c r="M19" i="9"/>
  <c r="G158" i="6"/>
  <c r="G168" i="6" s="1"/>
  <c r="F47" i="13"/>
  <c r="F158" i="6"/>
  <c r="F168" i="6" s="1"/>
  <c r="D8" i="6"/>
  <c r="K8" i="9" s="1"/>
  <c r="C31" i="13"/>
  <c r="C49" i="13" s="1"/>
  <c r="K8" i="3"/>
  <c r="K20" i="3" s="1"/>
  <c r="G20" i="3"/>
  <c r="D8" i="13"/>
  <c r="D31" i="13" s="1"/>
  <c r="G74" i="5"/>
  <c r="G94" i="5" s="1"/>
  <c r="E31" i="13"/>
  <c r="E49" i="13" s="1"/>
  <c r="G20" i="13"/>
  <c r="C58" i="4"/>
  <c r="C62" i="4" s="1"/>
  <c r="C63" i="4" s="1"/>
  <c r="E74" i="4"/>
  <c r="H83" i="6"/>
  <c r="O19" i="9" s="1"/>
  <c r="E83" i="6"/>
  <c r="L19" i="9" s="1"/>
  <c r="H74" i="5"/>
  <c r="H94" i="5" s="1"/>
  <c r="D63" i="4"/>
  <c r="F20" i="12"/>
  <c r="D30" i="9"/>
  <c r="D44" i="9" s="1"/>
  <c r="C74" i="4"/>
  <c r="C78" i="4" s="1"/>
  <c r="C79" i="4" s="1"/>
  <c r="E69" i="4"/>
  <c r="D69" i="4"/>
  <c r="E9" i="6"/>
  <c r="D45" i="13" s="1"/>
  <c r="D47" i="13" s="1"/>
  <c r="H9" i="6"/>
  <c r="G14" i="2"/>
  <c r="I9" i="2"/>
  <c r="I20" i="2" s="1"/>
  <c r="H9" i="2"/>
  <c r="H20" i="2" s="1"/>
  <c r="D9" i="2"/>
  <c r="D20" i="2" s="1"/>
  <c r="G10" i="2"/>
  <c r="G9" i="2" s="1"/>
  <c r="C25" i="12" l="1"/>
  <c r="C20" i="12" s="1"/>
  <c r="C9" i="12" s="1"/>
  <c r="C83" i="12" s="1"/>
  <c r="C97" i="12" s="1"/>
  <c r="F49" i="13"/>
  <c r="B49" i="13"/>
  <c r="D49" i="13"/>
  <c r="G31" i="13"/>
  <c r="E62" i="12"/>
  <c r="H62" i="12" s="1"/>
  <c r="H57" i="12" s="1"/>
  <c r="H46" i="12" s="1"/>
  <c r="G45" i="13"/>
  <c r="G47" i="13" s="1"/>
  <c r="F57" i="12"/>
  <c r="F46" i="12" s="1"/>
  <c r="F9" i="12"/>
  <c r="E8" i="6"/>
  <c r="L8" i="9" s="1"/>
  <c r="G30" i="9"/>
  <c r="G44" i="9" s="1"/>
  <c r="C158" i="6"/>
  <c r="C168" i="6" s="1"/>
  <c r="H8" i="6"/>
  <c r="O8" i="9" s="1"/>
  <c r="E78" i="4"/>
  <c r="E79" i="4" s="1"/>
  <c r="D158" i="6"/>
  <c r="D168" i="6" s="1"/>
  <c r="D74" i="4"/>
  <c r="D78" i="4" s="1"/>
  <c r="D79" i="4" s="1"/>
  <c r="F74" i="1"/>
  <c r="F78" i="1" s="1"/>
  <c r="G74" i="1"/>
  <c r="G67" i="1"/>
  <c r="F56" i="1"/>
  <c r="G56" i="1"/>
  <c r="G42" i="1"/>
  <c r="F42" i="1"/>
  <c r="F38" i="1"/>
  <c r="G38" i="1"/>
  <c r="G31" i="1"/>
  <c r="F31" i="1"/>
  <c r="F27" i="1"/>
  <c r="G27" i="1"/>
  <c r="F23" i="1"/>
  <c r="G23" i="1"/>
  <c r="F19" i="1"/>
  <c r="G19" i="1"/>
  <c r="C59" i="1"/>
  <c r="G49" i="13" l="1"/>
  <c r="E57" i="12"/>
  <c r="E46" i="12" s="1"/>
  <c r="F83" i="12"/>
  <c r="F97" i="12" s="1"/>
  <c r="E158" i="6"/>
  <c r="E168" i="6" s="1"/>
  <c r="H158" i="6"/>
  <c r="H168" i="6" s="1"/>
  <c r="E34" i="4"/>
  <c r="E62" i="4"/>
  <c r="E63" i="4" s="1"/>
  <c r="G78" i="1"/>
  <c r="C34" i="4"/>
  <c r="D34" i="4"/>
  <c r="E25" i="12"/>
  <c r="D20" i="12"/>
  <c r="D9" i="12" s="1"/>
  <c r="D83" i="12" s="1"/>
  <c r="D97" i="12" s="1"/>
  <c r="B41" i="1"/>
  <c r="C41" i="1"/>
  <c r="B38" i="1"/>
  <c r="C38" i="1"/>
  <c r="B31" i="1"/>
  <c r="C31" i="1"/>
  <c r="B25" i="1"/>
  <c r="C25" i="1"/>
  <c r="H25" i="12" l="1"/>
  <c r="H20" i="12" s="1"/>
  <c r="H9" i="12" s="1"/>
  <c r="H83" i="12" s="1"/>
  <c r="H97" i="12" s="1"/>
  <c r="E20" i="12"/>
  <c r="E9" i="12" s="1"/>
  <c r="E83" i="12" s="1"/>
  <c r="E97" i="12" s="1"/>
  <c r="B9" i="1"/>
  <c r="B47" i="1" s="1"/>
  <c r="B61" i="1" s="1"/>
  <c r="C9" i="1"/>
  <c r="C47" i="1" s="1"/>
  <c r="C61" i="1" s="1"/>
  <c r="G9" i="1"/>
  <c r="C18" i="2" s="1"/>
  <c r="C20" i="2" s="1"/>
  <c r="F9" i="1"/>
  <c r="G18" i="2" s="1"/>
  <c r="G47" i="1" l="1"/>
  <c r="G58" i="1" s="1"/>
  <c r="G80" i="1" s="1"/>
  <c r="J84" i="1" s="1"/>
  <c r="F47" i="1"/>
  <c r="F58" i="1" s="1"/>
  <c r="F80" i="1" s="1"/>
  <c r="I84" i="1" s="1"/>
  <c r="G20" i="2"/>
  <c r="F44" i="5"/>
  <c r="E44" i="5"/>
  <c r="F74" i="5" l="1"/>
  <c r="F94" i="5" s="1"/>
  <c r="E74" i="5"/>
  <c r="K75" i="5" s="1"/>
  <c r="E94" i="5" l="1"/>
</calcChain>
</file>

<file path=xl/sharedStrings.xml><?xml version="1.0" encoding="utf-8"?>
<sst xmlns="http://schemas.openxmlformats.org/spreadsheetml/2006/main" count="703" uniqueCount="467">
  <si>
    <t>Estado de Situación Financiera Detallado - LDF</t>
  </si>
  <si>
    <t>(PESOS)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</si>
  <si>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</si>
  <si>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</si>
  <si>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</si>
  <si>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</si>
  <si>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</si>
  <si>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</si>
  <si>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</si>
  <si>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</si>
  <si>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</si>
  <si>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</si>
  <si>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</si>
  <si>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</si>
  <si>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</si>
  <si>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</si>
  <si>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</si>
  <si>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</si>
  <si>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</si>
  <si>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</si>
  <si>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</si>
  <si>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</si>
  <si>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</si>
  <si>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</si>
  <si>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</si>
  <si>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</si>
  <si>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</si>
  <si>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</si>
  <si>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</si>
  <si>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</si>
  <si>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</si>
  <si>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</si>
  <si>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</si>
  <si>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</si>
  <si>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</si>
  <si>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</si>
  <si>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</si>
  <si>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</si>
  <si>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</si>
  <si>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</si>
  <si>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</si>
  <si>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</si>
  <si>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</si>
  <si>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</si>
  <si>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</si>
  <si>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</si>
  <si>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</si>
  <si>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</si>
  <si>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</si>
  <si>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</si>
  <si>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</si>
  <si>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</si>
  <si>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</si>
  <si>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</si>
  <si>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</si>
  <si>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</si>
  <si>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</si>
  <si>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</si>
  <si>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</si>
  <si>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</si>
  <si>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</si>
  <si>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</si>
  <si>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</si>
  <si>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</si>
  <si>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</si>
  <si>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</si>
  <si>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</si>
  <si>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</si>
  <si>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</si>
  <si>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</si>
  <si>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</si>
  <si>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</si>
  <si>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</si>
  <si>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</si>
  <si>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</si>
  <si>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</si>
  <si>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</si>
  <si>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</si>
  <si>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</si>
  <si>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</si>
  <si>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</si>
  <si>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</si>
  <si>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</si>
  <si>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</si>
  <si>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</si>
  <si>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</si>
  <si>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</si>
  <si>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</si>
  <si>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</si>
  <si>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</si>
  <si>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</si>
  <si>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</si>
  <si>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</si>
  <si>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</si>
  <si>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</si>
  <si>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</si>
  <si>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</si>
  <si>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</si>
  <si>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</si>
  <si>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</si>
  <si>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</si>
  <si>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</si>
  <si>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</si>
  <si>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</si>
  <si>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</si>
  <si>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</si>
  <si>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</si>
  <si>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</si>
  <si>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</si>
  <si>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</si>
  <si>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</si>
  <si>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</si>
  <si>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</si>
  <si>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</si>
  <si>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</si>
  <si>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</si>
  <si>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</si>
  <si>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</si>
  <si>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</si>
  <si>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COLEGIO DE EDUCACIÓN PROFESIONAL TÉCNICA DEL ESTADO DE TLAXCALA</t>
  </si>
  <si>
    <t xml:space="preserve">Concepto 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</si>
  <si>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</si>
  <si>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</si>
  <si>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</si>
  <si>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</si>
  <si>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</si>
  <si>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</si>
  <si>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</si>
  <si>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</si>
  <si>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</si>
  <si>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</si>
  <si>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a1) Instituciones de Crédito</t>
  </si>
  <si>
    <t>a2) Títulos y Valores</t>
  </si>
  <si>
    <t>a3) Arrendamientos Financieros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</si>
  <si>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</si>
  <si>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</si>
  <si>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</si>
  <si>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</si>
  <si>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</si>
  <si>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</si>
  <si>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</si>
  <si>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</si>
  <si>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</si>
  <si>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</si>
  <si>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</si>
  <si>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</si>
  <si>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</si>
  <si>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</si>
  <si>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</si>
  <si>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</si>
  <si>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</si>
  <si>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6. Obligaciones a Corto Plazo (Informativo)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</si>
  <si>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</si>
  <si>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</si>
  <si>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r>
      <t>4. Deuda Contingente</t>
    </r>
    <r>
      <rPr>
        <b/>
        <sz val="8"/>
        <color theme="1"/>
        <rFont val="Arial"/>
        <family val="2"/>
      </rPr>
      <t xml:space="preserve"> 1</t>
    </r>
    <r>
      <rPr>
        <b/>
        <sz val="10"/>
        <color theme="1"/>
        <rFont val="Arial"/>
        <family val="2"/>
      </rPr>
      <t xml:space="preserve"> (informativo)</t>
    </r>
  </si>
  <si>
    <r>
      <t xml:space="preserve">5. Valor de Instrumentos Bono Cupón Cero </t>
    </r>
    <r>
      <rPr>
        <b/>
        <sz val="8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 xml:space="preserve"> (Informativo)</t>
    </r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</si>
  <si>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</si>
  <si>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</si>
  <si>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</si>
  <si>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</si>
  <si>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</si>
  <si>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</si>
  <si>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</si>
  <si>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</si>
  <si>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</si>
  <si>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</si>
  <si>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</si>
  <si>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</si>
  <si>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</si>
  <si>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</si>
  <si>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</si>
  <si>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</si>
  <si>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</si>
  <si>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</si>
  <si>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</si>
  <si>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</si>
  <si>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Monto pagado de la inversión al 30 de septiembre de 2016 (k)</t>
  </si>
  <si>
    <t>Monto pagado de la inversión actualizado al 30 de septiembre de 2016 (l)</t>
  </si>
  <si>
    <t>Saldo pendiente por pagar de la inversión al 30 de septiembre de 2016 (m = g – l)</t>
  </si>
  <si>
    <t>Balance Presupuestario - LDF</t>
  </si>
  <si>
    <t>Concepto (c)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</si>
  <si>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</si>
  <si>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</si>
  <si>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</si>
  <si>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</si>
  <si>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</si>
  <si>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</si>
  <si>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</si>
  <si>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</si>
  <si>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</si>
  <si>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</si>
  <si>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</si>
  <si>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</si>
  <si>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</si>
  <si>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</si>
  <si>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</si>
  <si>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</si>
  <si>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</si>
  <si>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</si>
  <si>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</si>
  <si>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</si>
  <si>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</si>
  <si>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</si>
  <si>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</si>
  <si>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</si>
  <si>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</si>
  <si>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</si>
  <si>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</si>
  <si>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</si>
  <si>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</si>
  <si>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</si>
  <si>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</si>
  <si>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</si>
  <si>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</si>
  <si>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</si>
  <si>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</si>
  <si>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</si>
  <si>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</si>
  <si>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</si>
  <si>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</si>
  <si>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</si>
  <si>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r>
      <t>B. Egresos Presupuestarios</t>
    </r>
    <r>
      <rPr>
        <b/>
        <vertAlign val="superscript"/>
        <sz val="10"/>
        <color theme="1"/>
        <rFont val="Arial"/>
        <family val="2"/>
      </rPr>
      <t>1</t>
    </r>
    <r>
      <rPr>
        <b/>
        <sz val="10"/>
        <color theme="1"/>
        <rFont val="Arial"/>
        <family val="2"/>
      </rPr>
      <t xml:space="preserve"> (B = B1+B2)</t>
    </r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</si>
  <si>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</si>
  <si>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</si>
  <si>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</si>
  <si>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</si>
  <si>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</si>
  <si>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</si>
  <si>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</si>
  <si>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</si>
  <si>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</si>
  <si>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</si>
  <si>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</si>
  <si>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</si>
  <si>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</si>
  <si>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</si>
  <si>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</si>
  <si>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</si>
  <si>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</si>
  <si>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</si>
  <si>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</si>
  <si>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</si>
  <si>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</si>
  <si>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</si>
  <si>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</si>
  <si>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</si>
  <si>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</si>
  <si>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</si>
  <si>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</si>
  <si>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</si>
  <si>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</si>
  <si>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</si>
  <si>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</si>
  <si>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</si>
  <si>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</si>
  <si>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</si>
  <si>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</si>
  <si>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</si>
  <si>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</si>
  <si>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</si>
  <si>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</si>
  <si>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</si>
  <si>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</si>
  <si>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</si>
  <si>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</si>
  <si>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</si>
  <si>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</si>
  <si>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</si>
  <si>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</si>
  <si>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</si>
  <si>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</si>
  <si>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</si>
  <si>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</si>
  <si>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</si>
  <si>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</si>
  <si>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</si>
  <si>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</si>
  <si>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</si>
  <si>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</si>
  <si>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</si>
  <si>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</si>
  <si>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</si>
  <si>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</si>
  <si>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</si>
  <si>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</si>
  <si>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</si>
  <si>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</si>
  <si>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</si>
  <si>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</si>
  <si>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</si>
  <si>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</si>
  <si>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</si>
  <si>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</si>
  <si>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</si>
  <si>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si la diferencia es positiva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</si>
  <si>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</si>
  <si>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</si>
  <si>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</si>
  <si>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</si>
  <si>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</si>
  <si>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</si>
  <si>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</si>
  <si>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</si>
  <si>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</si>
  <si>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</si>
  <si>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</si>
  <si>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</si>
  <si>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</si>
  <si>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</si>
  <si>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</si>
  <si>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</si>
  <si>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</si>
  <si>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</si>
  <si>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</si>
  <si>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</si>
  <si>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</si>
  <si>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</si>
  <si>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</si>
  <si>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</si>
  <si>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</si>
  <si>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</si>
  <si>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</si>
  <si>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</si>
  <si>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</si>
  <si>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</si>
  <si>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</si>
  <si>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</si>
  <si>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</si>
  <si>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</si>
  <si>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</si>
  <si>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</si>
  <si>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</si>
  <si>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</si>
  <si>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</si>
  <si>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</si>
  <si>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</si>
  <si>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</si>
  <si>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</si>
  <si>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</si>
  <si>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</si>
  <si>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</si>
  <si>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</si>
  <si>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</si>
  <si>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</si>
  <si>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</si>
  <si>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</si>
  <si>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</si>
  <si>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</si>
  <si>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</si>
  <si>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</si>
  <si>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</si>
  <si>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</si>
  <si>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</si>
  <si>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</si>
  <si>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</si>
  <si>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</si>
  <si>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</si>
  <si>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</si>
  <si>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</si>
  <si>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</si>
  <si>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</si>
  <si>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</si>
  <si>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</si>
  <si>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</si>
  <si>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</si>
  <si>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</si>
  <si>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</si>
  <si>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</si>
  <si>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</si>
  <si>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</si>
  <si>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</si>
  <si>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</si>
  <si>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</si>
  <si>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</si>
  <si>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</si>
  <si>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</si>
  <si>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</si>
  <si>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RENDIMIENTOS FINANCIEROS</t>
  </si>
  <si>
    <t>I. Gasto No Etiquetado</t>
  </si>
  <si>
    <t>(I=A+B+C+D+E+F+G+H)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</si>
  <si>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</si>
  <si>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</si>
  <si>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</si>
  <si>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</si>
  <si>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</t>
  </si>
  <si>
    <t>(II=A+B+C+D+E+F+G+H)</t>
  </si>
  <si>
    <t>A. 056 Plantel Amaxac de Guerrero</t>
  </si>
  <si>
    <t>B. 101 Plantel Zacualpan</t>
  </si>
  <si>
    <t>C. 251 Plantel Teacalco</t>
  </si>
  <si>
    <t>D. 578 Dirección General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</si>
  <si>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</si>
  <si>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</si>
  <si>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</si>
  <si>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</si>
  <si>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</si>
  <si>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</si>
  <si>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</si>
  <si>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</si>
  <si>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</si>
  <si>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</si>
  <si>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</si>
  <si>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</si>
  <si>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</si>
  <si>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</si>
  <si>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</si>
  <si>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</si>
  <si>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</si>
  <si>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</si>
  <si>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</si>
  <si>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</si>
  <si>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</si>
  <si>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</si>
  <si>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</si>
  <si>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</si>
  <si>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</si>
  <si>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</si>
  <si>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</si>
  <si>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</si>
  <si>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</si>
  <si>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</si>
  <si>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</si>
  <si>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</si>
  <si>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</si>
  <si>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</si>
  <si>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</si>
  <si>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</si>
  <si>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</si>
  <si>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</si>
  <si>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</si>
  <si>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</si>
  <si>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A. Corto Plazo (A=a1+a2+a3)</t>
  </si>
  <si>
    <t xml:space="preserve">   B. Largo Plazo (B=b1+b2+b3)</t>
  </si>
  <si>
    <t xml:space="preserve">   A. Deuda Contingente 1</t>
  </si>
  <si>
    <t xml:space="preserve">   B. Deuda Contingente 2</t>
  </si>
  <si>
    <t xml:space="preserve">   C. Deuda Contingente XX</t>
  </si>
  <si>
    <t xml:space="preserve">   A. Crédito 1</t>
  </si>
  <si>
    <t xml:space="preserve">   B. Crédito 2</t>
  </si>
  <si>
    <t xml:space="preserve">   C. Crédito XX</t>
  </si>
  <si>
    <t>Tasa Efectiva (p)</t>
  </si>
  <si>
    <t xml:space="preserve">   A. Gobierno (A=a1+a2+a3+a4+a5+a6+a7+a8)</t>
  </si>
  <si>
    <t xml:space="preserve">   B. Desarrollo Social (B=b1+b2+b3+b4+b5+b6+b7)</t>
  </si>
  <si>
    <t xml:space="preserve">   C. Desarrollo Económico (C=c1+c2+c3+c4+c5+c6+c7+c8+c9)</t>
  </si>
  <si>
    <t xml:space="preserve">   D. Otras No Clasificadas en Funciones Anteriores (D=d1+d2+d3+d4)</t>
  </si>
  <si>
    <t xml:space="preserve">   c1) Personal Administrativo</t>
  </si>
  <si>
    <t xml:space="preserve">   c2) Personal Médico, Paramédico y afín</t>
  </si>
  <si>
    <t xml:space="preserve">   e1) Nombre del Programa o Ley 1</t>
  </si>
  <si>
    <t xml:space="preserve">   e2) Nombre del Programa o Ley 2</t>
  </si>
  <si>
    <t>Lic. Mario Gabriel Sánchez Carbajal</t>
  </si>
  <si>
    <t>Director Administrativo</t>
  </si>
  <si>
    <t>Diferencias</t>
  </si>
  <si>
    <t>cap 1000</t>
  </si>
  <si>
    <t>cap 2000</t>
  </si>
  <si>
    <t>cap 3000</t>
  </si>
  <si>
    <t>Lic. Roberto Núñez Baleón</t>
  </si>
  <si>
    <t>Director General</t>
  </si>
  <si>
    <t>Lic. Roberto Nuñez Baleón</t>
  </si>
  <si>
    <t>Sumas del estado presupuestario de ingresos al 30 de sept de 2019</t>
  </si>
  <si>
    <t>31 de diciembre de 2019</t>
  </si>
  <si>
    <t>Saldo al 31 de diciembre de 2019 (d)</t>
  </si>
  <si>
    <t>Sumas comportamiento presupuestario de egresos al 31 de mzo 2020</t>
  </si>
  <si>
    <t>Sumas comportamiento presupuestario de egresos al 30 de junio de 2020</t>
  </si>
  <si>
    <t>Al 31 de diciembre de 2019 y al 30 de septiembre de 2020</t>
  </si>
  <si>
    <t>30 de septiembre de 2020</t>
  </si>
  <si>
    <t>Al 30 de septiembre de 2020</t>
  </si>
  <si>
    <t>Del 1 de enero al 30 de septiembre de 2020</t>
  </si>
  <si>
    <t>Sumas comportamiento presupuestario de egresos al 30 de septiembre 2020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</si>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</sst>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vertAlign val="superscript"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2">
    <xf numFmtId="0" fontId="0" fillId="0" borderId="0"/>
    <xf numFmtId="9" fontId="14" fillId="0" borderId="0" applyFont="0" applyFill="0" applyBorder="0" applyAlignment="0" applyProtection="0"/>
  </cellStyleXfs>
  <cellXfs count="306">
    <xf numFmtId="0" fontId="0" fillId="0" borderId="0" xfId="0"/>
    <xf numFmtId="0" fontId="1" fillId="0" borderId="0" xfId="0" applyFont="1"/>
    <xf numFmtId="0" fontId="2" fillId="2" borderId="4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10" xfId="0" applyFont="1" applyBorder="1" applyAlignment="1">
      <alignment horizontal="justify" vertical="center" wrapText="1"/>
    </xf>
    <xf numFmtId="0" fontId="2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 wrapText="1"/>
    </xf>
    <xf numFmtId="4" fontId="1" fillId="0" borderId="7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2" borderId="11" xfId="0" applyFont="1" applyFill="1" applyBorder="1" applyAlignment="1">
      <alignment horizontal="center" vertical="center" wrapText="1"/>
    </xf>
    <xf numFmtId="4" fontId="2" fillId="0" borderId="0" xfId="0" applyNumberFormat="1" applyFont="1"/>
    <xf numFmtId="0" fontId="4" fillId="0" borderId="0" xfId="0" applyFont="1"/>
    <xf numFmtId="0" fontId="2" fillId="0" borderId="6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right" vertical="center"/>
    </xf>
    <xf numFmtId="4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center" wrapText="1"/>
    </xf>
    <xf numFmtId="4" fontId="4" fillId="0" borderId="0" xfId="0" applyNumberFormat="1" applyFont="1"/>
    <xf numFmtId="0" fontId="2" fillId="0" borderId="11" xfId="0" applyFont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right" vertical="center" wrapText="1"/>
    </xf>
    <xf numFmtId="0" fontId="0" fillId="0" borderId="0" xfId="0" applyFont="1"/>
    <xf numFmtId="0" fontId="1" fillId="0" borderId="0" xfId="0" applyFont="1" applyAlignment="1">
      <alignment horizontal="left" vertical="center" inden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 indent="2"/>
    </xf>
    <xf numFmtId="0" fontId="2" fillId="0" borderId="6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 indent="1"/>
    </xf>
    <xf numFmtId="0" fontId="2" fillId="2" borderId="11" xfId="0" applyFont="1" applyFill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7" xfId="0" applyFont="1" applyBorder="1" applyAlignment="1">
      <alignment horizontal="left" vertical="center" indent="1"/>
    </xf>
    <xf numFmtId="0" fontId="2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justify" vertical="center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1" fillId="0" borderId="7" xfId="0" applyFont="1" applyBorder="1" applyAlignment="1">
      <alignment horizontal="left" vertical="center"/>
    </xf>
    <xf numFmtId="0" fontId="1" fillId="0" borderId="9" xfId="0" applyFont="1" applyBorder="1" applyAlignment="1">
      <alignment horizontal="justify" vertical="center"/>
    </xf>
    <xf numFmtId="0" fontId="1" fillId="0" borderId="15" xfId="0" applyFont="1" applyBorder="1" applyAlignment="1">
      <alignment horizontal="left" vertical="center" wrapText="1"/>
    </xf>
    <xf numFmtId="0" fontId="6" fillId="0" borderId="0" xfId="0" applyFont="1"/>
    <xf numFmtId="4" fontId="1" fillId="0" borderId="0" xfId="0" applyNumberFormat="1" applyFont="1"/>
    <xf numFmtId="4" fontId="0" fillId="0" borderId="0" xfId="0" applyNumberFormat="1"/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3" fontId="1" fillId="0" borderId="0" xfId="0" applyNumberFormat="1" applyFont="1"/>
    <xf numFmtId="3" fontId="1" fillId="0" borderId="7" xfId="0" applyNumberFormat="1" applyFont="1" applyBorder="1" applyAlignment="1">
      <alignment horizontal="center" vertical="center"/>
    </xf>
    <xf numFmtId="3" fontId="2" fillId="0" borderId="17" xfId="0" applyNumberFormat="1" applyFont="1" applyBorder="1" applyAlignment="1">
      <alignment vertical="center"/>
    </xf>
    <xf numFmtId="3" fontId="1" fillId="2" borderId="7" xfId="0" applyNumberFormat="1" applyFont="1" applyFill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/>
    </xf>
    <xf numFmtId="3" fontId="2" fillId="0" borderId="7" xfId="0" applyNumberFormat="1" applyFont="1" applyBorder="1" applyAlignment="1">
      <alignment horizontal="right" vertical="center"/>
    </xf>
    <xf numFmtId="3" fontId="1" fillId="0" borderId="7" xfId="0" applyNumberFormat="1" applyFont="1" applyBorder="1" applyAlignment="1">
      <alignment horizontal="right" vertical="center"/>
    </xf>
    <xf numFmtId="3" fontId="2" fillId="0" borderId="7" xfId="0" applyNumberFormat="1" applyFont="1" applyFill="1" applyBorder="1" applyAlignment="1">
      <alignment horizontal="right" vertical="center"/>
    </xf>
    <xf numFmtId="3" fontId="1" fillId="0" borderId="7" xfId="0" applyNumberFormat="1" applyFont="1" applyFill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2" fillId="2" borderId="7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Border="1" applyAlignment="1">
      <alignment vertical="center" wrapText="1"/>
    </xf>
    <xf numFmtId="3" fontId="1" fillId="0" borderId="7" xfId="0" applyNumberFormat="1" applyFont="1" applyBorder="1" applyAlignment="1">
      <alignment vertical="center" wrapText="1"/>
    </xf>
    <xf numFmtId="3" fontId="2" fillId="2" borderId="7" xfId="0" applyNumberFormat="1" applyFont="1" applyFill="1" applyBorder="1" applyAlignment="1">
      <alignment vertical="center" wrapText="1"/>
    </xf>
    <xf numFmtId="3" fontId="1" fillId="2" borderId="7" xfId="0" applyNumberFormat="1" applyFont="1" applyFill="1" applyBorder="1" applyAlignment="1">
      <alignment vertical="center" wrapText="1"/>
    </xf>
    <xf numFmtId="3" fontId="1" fillId="0" borderId="7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vertical="center"/>
    </xf>
    <xf numFmtId="3" fontId="1" fillId="3" borderId="7" xfId="0" applyNumberFormat="1" applyFont="1" applyFill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1" fillId="0" borderId="5" xfId="0" applyNumberFormat="1" applyFont="1" applyBorder="1" applyAlignment="1">
      <alignment horizontal="right" vertical="center"/>
    </xf>
    <xf numFmtId="3" fontId="1" fillId="0" borderId="8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0" fillId="0" borderId="0" xfId="0" applyNumberFormat="1" applyAlignment="1">
      <alignment horizontal="right"/>
    </xf>
    <xf numFmtId="0" fontId="1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2" fillId="0" borderId="9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3" fontId="2" fillId="2" borderId="11" xfId="0" applyNumberFormat="1" applyFont="1" applyFill="1" applyBorder="1" applyAlignment="1">
      <alignment horizontal="center" vertical="center" wrapText="1"/>
    </xf>
    <xf numFmtId="3" fontId="2" fillId="0" borderId="11" xfId="0" applyNumberFormat="1" applyFont="1" applyBorder="1" applyAlignment="1">
      <alignment horizontal="right" vertical="center"/>
    </xf>
    <xf numFmtId="3" fontId="2" fillId="0" borderId="1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vertical="center" wrapText="1"/>
    </xf>
    <xf numFmtId="0" fontId="11" fillId="0" borderId="0" xfId="0" applyFont="1"/>
    <xf numFmtId="3" fontId="11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1" fillId="0" borderId="0" xfId="0" applyNumberFormat="1" applyFont="1"/>
    <xf numFmtId="3" fontId="6" fillId="0" borderId="0" xfId="0" applyNumberFormat="1" applyFont="1"/>
    <xf numFmtId="0" fontId="12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 indent="1"/>
    </xf>
    <xf numFmtId="0" fontId="12" fillId="0" borderId="9" xfId="0" applyFont="1" applyBorder="1" applyAlignment="1">
      <alignment horizontal="left" vertical="center" wrapText="1"/>
    </xf>
    <xf numFmtId="3" fontId="12" fillId="2" borderId="11" xfId="0" applyNumberFormat="1" applyFont="1" applyFill="1" applyBorder="1" applyAlignment="1">
      <alignment horizontal="center" vertical="center" wrapText="1"/>
    </xf>
    <xf numFmtId="3" fontId="12" fillId="0" borderId="5" xfId="0" applyNumberFormat="1" applyFont="1" applyBorder="1" applyAlignment="1">
      <alignment horizontal="right" vertical="center" wrapText="1"/>
    </xf>
    <xf numFmtId="3" fontId="12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0" borderId="11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 wrapText="1"/>
    </xf>
    <xf numFmtId="3" fontId="9" fillId="0" borderId="5" xfId="0" applyNumberFormat="1" applyFont="1" applyFill="1" applyBorder="1" applyAlignment="1">
      <alignment horizontal="right" vertical="center" wrapText="1"/>
    </xf>
    <xf numFmtId="3" fontId="9" fillId="0" borderId="7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1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Fill="1" applyBorder="1" applyAlignment="1">
      <alignment horizontal="left" vertical="center"/>
    </xf>
    <xf numFmtId="0" fontId="6" fillId="0" borderId="0" xfId="0" applyFont="1" applyFill="1"/>
    <xf numFmtId="0" fontId="1" fillId="0" borderId="0" xfId="0" applyFont="1" applyFill="1"/>
    <xf numFmtId="4" fontId="1" fillId="0" borderId="0" xfId="0" applyNumberFormat="1" applyFont="1" applyFill="1"/>
    <xf numFmtId="0" fontId="1" fillId="0" borderId="0" xfId="0" applyFont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vertical="center" wrapText="1"/>
    </xf>
    <xf numFmtId="3" fontId="1" fillId="0" borderId="11" xfId="0" applyNumberFormat="1" applyFont="1" applyBorder="1" applyAlignment="1">
      <alignment horizontal="right" vertical="center" wrapText="1"/>
    </xf>
    <xf numFmtId="0" fontId="1" fillId="0" borderId="0" xfId="0" applyFont="1" applyFill="1" applyAlignment="1">
      <alignment horizontal="left" vertical="center"/>
    </xf>
    <xf numFmtId="3" fontId="1" fillId="0" borderId="5" xfId="0" applyNumberFormat="1" applyFont="1" applyFill="1" applyBorder="1" applyAlignment="1">
      <alignment horizontal="right" vertical="center"/>
    </xf>
    <xf numFmtId="3" fontId="2" fillId="0" borderId="5" xfId="0" applyNumberFormat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 wrapText="1"/>
    </xf>
    <xf numFmtId="3" fontId="0" fillId="0" borderId="0" xfId="0" applyNumberFormat="1"/>
    <xf numFmtId="3" fontId="2" fillId="2" borderId="11" xfId="0" applyNumberFormat="1" applyFont="1" applyFill="1" applyBorder="1" applyAlignment="1">
      <alignment horizontal="center" vertical="center"/>
    </xf>
    <xf numFmtId="3" fontId="2" fillId="0" borderId="0" xfId="0" applyNumberFormat="1" applyFont="1"/>
    <xf numFmtId="3" fontId="8" fillId="0" borderId="0" xfId="0" applyNumberFormat="1" applyFont="1"/>
    <xf numFmtId="0" fontId="13" fillId="0" borderId="0" xfId="0" applyFont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3" fontId="2" fillId="0" borderId="8" xfId="0" applyNumberFormat="1" applyFont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3" fontId="12" fillId="0" borderId="5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Alignment="1">
      <alignment horizontal="right"/>
    </xf>
    <xf numFmtId="3" fontId="2" fillId="4" borderId="7" xfId="0" applyNumberFormat="1" applyFont="1" applyFill="1" applyBorder="1" applyAlignment="1">
      <alignment horizontal="right" vertical="center" wrapText="1"/>
    </xf>
    <xf numFmtId="3" fontId="2" fillId="4" borderId="7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3" fontId="12" fillId="0" borderId="0" xfId="0" applyNumberFormat="1" applyFont="1" applyFill="1" applyBorder="1" applyAlignment="1">
      <alignment horizontal="right" vertical="center" wrapText="1"/>
    </xf>
    <xf numFmtId="3" fontId="2" fillId="0" borderId="7" xfId="0" applyNumberFormat="1" applyFont="1" applyFill="1" applyBorder="1" applyAlignment="1">
      <alignment vertical="center" wrapText="1"/>
    </xf>
    <xf numFmtId="3" fontId="1" fillId="0" borderId="7" xfId="0" applyNumberFormat="1" applyFont="1" applyFill="1" applyBorder="1" applyAlignment="1">
      <alignment vertical="center" wrapText="1"/>
    </xf>
    <xf numFmtId="9" fontId="0" fillId="0" borderId="0" xfId="1" applyFont="1"/>
    <xf numFmtId="4" fontId="0" fillId="0" borderId="0" xfId="0" applyNumberFormat="1" applyAlignment="1">
      <alignment vertical="center"/>
    </xf>
    <xf numFmtId="4" fontId="15" fillId="0" borderId="0" xfId="0" applyNumberFormat="1" applyFont="1"/>
    <xf numFmtId="9" fontId="0" fillId="0" borderId="0" xfId="1" applyFont="1" applyAlignment="1">
      <alignment horizontal="righ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3" fontId="2" fillId="0" borderId="5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3" fontId="1" fillId="0" borderId="0" xfId="0" applyNumberFormat="1" applyFont="1" applyAlignment="1">
      <alignment horizont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3" fontId="2" fillId="2" borderId="1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4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3" fontId="2" fillId="0" borderId="1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0" fontId="1" fillId="0" borderId="15" xfId="0" applyFont="1" applyBorder="1" applyAlignment="1">
      <alignment horizontal="justify" vertical="center"/>
    </xf>
    <xf numFmtId="0" fontId="2" fillId="0" borderId="15" xfId="0" applyFont="1" applyBorder="1" applyAlignment="1">
      <alignment horizontal="left" vertical="center"/>
    </xf>
    <xf numFmtId="0" fontId="1" fillId="0" borderId="10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3" fontId="0" fillId="0" borderId="0" xfId="0" applyNumberFormat="1" applyAlignment="1">
      <alignment horizont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3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>
      <alignment horizontal="center" vertical="center" wrapText="1"/>
    </xf>
    <xf numFmtId="3" fontId="2" fillId="2" borderId="13" xfId="0" applyNumberFormat="1" applyFont="1" applyFill="1" applyBorder="1" applyAlignment="1">
      <alignment horizontal="center" vertical="center" wrapText="1"/>
    </xf>
    <xf numFmtId="3" fontId="2" fillId="2" borderId="14" xfId="0" applyNumberFormat="1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3" fontId="12" fillId="2" borderId="12" xfId="0" applyNumberFormat="1" applyFont="1" applyFill="1" applyBorder="1" applyAlignment="1">
      <alignment horizontal="center" vertical="center" wrapText="1"/>
    </xf>
    <xf numFmtId="3" fontId="12" fillId="2" borderId="13" xfId="0" applyNumberFormat="1" applyFont="1" applyFill="1" applyBorder="1" applyAlignment="1">
      <alignment horizontal="center" vertical="center" wrapText="1"/>
    </xf>
    <xf numFmtId="3" fontId="12" fillId="2" borderId="14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3" fontId="12" fillId="2" borderId="8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1"/>
  <sheetViews>
    <sheetView tabSelected="1" view="pageBreakPreview" zoomScale="115" zoomScaleNormal="100" zoomScaleSheetLayoutView="115" workbookViewId="0">
      <selection activeCell="F69" sqref="F69"/>
    </sheetView>
  </sheetViews>
  <sheetFormatPr baseColWidth="10" defaultRowHeight="12.75" x14ac:dyDescent="0.2"/>
  <cols>
    <col min="1" max="1" width="50.28515625" style="1" customWidth="1"/>
    <col min="2" max="2" width="20" style="1" customWidth="1"/>
    <col min="3" max="3" width="16.5703125" style="1" customWidth="1"/>
    <col min="4" max="4" width="2" style="1" customWidth="1"/>
    <col min="5" max="5" width="63.5703125" style="1" customWidth="1"/>
    <col min="6" max="7" width="18" style="1" customWidth="1"/>
    <col min="8" max="16384" width="11.42578125" style="1"/>
  </cols>
  <sheetData>
    <row r="1" spans="1:7" ht="13.5" thickBot="1" x14ac:dyDescent="0.25"/>
    <row r="2" spans="1:7" x14ac:dyDescent="0.2">
      <c r="A2" s="177" t="s">
        <v>119</v>
      </c>
      <c r="B2" s="178"/>
      <c r="C2" s="178"/>
      <c r="D2" s="178"/>
      <c r="E2" s="178"/>
      <c r="F2" s="178"/>
      <c r="G2" s="179"/>
    </row>
    <row r="3" spans="1:7" x14ac:dyDescent="0.2">
      <c r="A3" s="180" t="s">
        <v>0</v>
      </c>
      <c r="B3" s="181"/>
      <c r="C3" s="181"/>
      <c r="D3" s="181"/>
      <c r="E3" s="181"/>
      <c r="F3" s="181"/>
      <c r="G3" s="182"/>
    </row>
    <row r="4" spans="1:7" x14ac:dyDescent="0.2">
      <c r="A4" s="180" t="s">
        <v>461</v>
      </c>
      <c r="B4" s="181"/>
      <c r="C4" s="181"/>
      <c r="D4" s="181"/>
      <c r="E4" s="181"/>
      <c r="F4" s="181"/>
      <c r="G4" s="182"/>
    </row>
    <row r="5" spans="1:7" ht="13.5" thickBot="1" x14ac:dyDescent="0.25">
      <c r="A5" s="183" t="s">
        <v>1</v>
      </c>
      <c r="B5" s="184"/>
      <c r="C5" s="184"/>
      <c r="D5" s="184"/>
      <c r="E5" s="184"/>
      <c r="F5" s="184"/>
      <c r="G5" s="185"/>
    </row>
    <row r="6" spans="1:7" ht="26.25" thickBot="1" x14ac:dyDescent="0.25">
      <c r="A6" s="5" t="s">
        <v>120</v>
      </c>
      <c r="B6" s="6" t="s">
        <v>462</v>
      </c>
      <c r="C6" s="6" t="s">
        <v>457</v>
      </c>
      <c r="D6" s="7"/>
      <c r="E6" s="8" t="s">
        <v>120</v>
      </c>
      <c r="F6" s="6" t="s">
        <v>462</v>
      </c>
      <c r="G6" s="6" t="s">
        <v>457</v>
      </c>
    </row>
    <row r="7" spans="1:7" x14ac:dyDescent="0.2">
      <c r="A7" s="9" t="s">
        <v>2</v>
      </c>
      <c r="B7" s="10"/>
      <c r="C7" s="10"/>
      <c r="D7" s="11"/>
      <c r="E7" s="10" t="s">
        <v>3</v>
      </c>
      <c r="F7" s="10"/>
      <c r="G7" s="10"/>
    </row>
    <row r="8" spans="1:7" x14ac:dyDescent="0.2">
      <c r="A8" s="9" t="s">
        <v>4</v>
      </c>
      <c r="B8" s="12"/>
      <c r="C8" s="12"/>
      <c r="D8" s="11"/>
      <c r="E8" s="10" t="s">
        <v>5</v>
      </c>
      <c r="F8" s="12"/>
      <c r="G8" s="12"/>
    </row>
    <row r="9" spans="1:7" x14ac:dyDescent="0.2">
      <c r="A9" s="13" t="s">
        <v>6</v>
      </c>
      <c r="B9" s="86">
        <f>+B10+B11+B12+B13+B14+B15+B16</f>
        <v>7064104</v>
      </c>
      <c r="C9" s="86">
        <f>+C10+C11+C12+C13+C14+C15+C16</f>
        <v>2342630</v>
      </c>
      <c r="D9" s="11"/>
      <c r="E9" s="12" t="s">
        <v>7</v>
      </c>
      <c r="F9" s="86">
        <f>+F10+F11+F12+F13+F14+F15+F16+F17+F18</f>
        <v>695307</v>
      </c>
      <c r="G9" s="86">
        <f>+G10+G11+G12+G13+G14+G15+G16+G17+G18</f>
        <v>1024069</v>
      </c>
    </row>
    <row r="10" spans="1:7" x14ac:dyDescent="0.2">
      <c r="A10" s="13" t="s">
        <v>8</v>
      </c>
      <c r="B10" s="87">
        <v>16000</v>
      </c>
      <c r="C10" s="87">
        <v>0</v>
      </c>
      <c r="D10" s="11"/>
      <c r="E10" s="12" t="s">
        <v>9</v>
      </c>
      <c r="F10" s="87">
        <v>0</v>
      </c>
      <c r="G10" s="87">
        <v>0</v>
      </c>
    </row>
    <row r="11" spans="1:7" x14ac:dyDescent="0.2">
      <c r="A11" s="13" t="s">
        <v>10</v>
      </c>
      <c r="B11" s="87">
        <v>7048104</v>
      </c>
      <c r="C11" s="87">
        <v>2342630</v>
      </c>
      <c r="D11" s="11"/>
      <c r="E11" s="12" t="s">
        <v>11</v>
      </c>
      <c r="F11" s="87">
        <v>8178</v>
      </c>
      <c r="G11" s="87">
        <v>5489</v>
      </c>
    </row>
    <row r="12" spans="1:7" x14ac:dyDescent="0.2">
      <c r="A12" s="13" t="s">
        <v>12</v>
      </c>
      <c r="B12" s="87">
        <v>0</v>
      </c>
      <c r="C12" s="87">
        <v>0</v>
      </c>
      <c r="D12" s="11"/>
      <c r="E12" s="12" t="s">
        <v>13</v>
      </c>
      <c r="F12" s="87">
        <v>0</v>
      </c>
      <c r="G12" s="87">
        <v>0</v>
      </c>
    </row>
    <row r="13" spans="1:7" x14ac:dyDescent="0.2">
      <c r="A13" s="13" t="s">
        <v>14</v>
      </c>
      <c r="B13" s="87">
        <v>0</v>
      </c>
      <c r="C13" s="87">
        <v>0</v>
      </c>
      <c r="D13" s="11"/>
      <c r="E13" s="12" t="s">
        <v>15</v>
      </c>
      <c r="F13" s="87">
        <v>0</v>
      </c>
      <c r="G13" s="87">
        <v>0</v>
      </c>
    </row>
    <row r="14" spans="1:7" x14ac:dyDescent="0.2">
      <c r="A14" s="13" t="s">
        <v>16</v>
      </c>
      <c r="B14" s="87">
        <v>0</v>
      </c>
      <c r="C14" s="87">
        <v>0</v>
      </c>
      <c r="D14" s="11"/>
      <c r="E14" s="12" t="s">
        <v>17</v>
      </c>
      <c r="F14" s="87">
        <v>0</v>
      </c>
      <c r="G14" s="87">
        <v>0</v>
      </c>
    </row>
    <row r="15" spans="1:7" ht="25.5" x14ac:dyDescent="0.2">
      <c r="A15" s="13" t="s">
        <v>18</v>
      </c>
      <c r="B15" s="87">
        <v>0</v>
      </c>
      <c r="C15" s="87">
        <v>0</v>
      </c>
      <c r="D15" s="11"/>
      <c r="E15" s="12" t="s">
        <v>19</v>
      </c>
      <c r="F15" s="87">
        <v>0</v>
      </c>
      <c r="G15" s="87">
        <v>0</v>
      </c>
    </row>
    <row r="16" spans="1:7" x14ac:dyDescent="0.2">
      <c r="A16" s="13" t="s">
        <v>20</v>
      </c>
      <c r="B16" s="87">
        <v>0</v>
      </c>
      <c r="C16" s="87">
        <v>0</v>
      </c>
      <c r="D16" s="11"/>
      <c r="E16" s="12" t="s">
        <v>21</v>
      </c>
      <c r="F16" s="87">
        <v>687129</v>
      </c>
      <c r="G16" s="87">
        <v>1018580</v>
      </c>
    </row>
    <row r="17" spans="1:7" ht="25.5" x14ac:dyDescent="0.2">
      <c r="A17" s="14" t="s">
        <v>22</v>
      </c>
      <c r="B17" s="86">
        <f>+B18+B19+B20+B21+B22+B23+B24</f>
        <v>0</v>
      </c>
      <c r="C17" s="86">
        <f>+C18+C19+C20+C21+C22+C23+C24</f>
        <v>0</v>
      </c>
      <c r="D17" s="11"/>
      <c r="E17" s="12" t="s">
        <v>23</v>
      </c>
      <c r="F17" s="87">
        <v>0</v>
      </c>
      <c r="G17" s="87">
        <v>0</v>
      </c>
    </row>
    <row r="18" spans="1:7" x14ac:dyDescent="0.2">
      <c r="A18" s="13" t="s">
        <v>24</v>
      </c>
      <c r="B18" s="87">
        <v>0</v>
      </c>
      <c r="C18" s="87">
        <v>0</v>
      </c>
      <c r="D18" s="11"/>
      <c r="E18" s="12" t="s">
        <v>25</v>
      </c>
      <c r="F18" s="87">
        <v>0</v>
      </c>
      <c r="G18" s="87">
        <v>0</v>
      </c>
    </row>
    <row r="19" spans="1:7" x14ac:dyDescent="0.2">
      <c r="A19" s="13" t="s">
        <v>26</v>
      </c>
      <c r="B19" s="87">
        <v>0</v>
      </c>
      <c r="C19" s="87">
        <v>0</v>
      </c>
      <c r="D19" s="11"/>
      <c r="E19" s="12" t="s">
        <v>27</v>
      </c>
      <c r="F19" s="86">
        <f>+F20+F21+F22</f>
        <v>0</v>
      </c>
      <c r="G19" s="86">
        <f>+G20+G21+G22</f>
        <v>0</v>
      </c>
    </row>
    <row r="20" spans="1:7" x14ac:dyDescent="0.2">
      <c r="A20" s="13" t="s">
        <v>28</v>
      </c>
      <c r="B20" s="87">
        <v>0</v>
      </c>
      <c r="C20" s="87">
        <v>0</v>
      </c>
      <c r="D20" s="11"/>
      <c r="E20" s="12" t="s">
        <v>29</v>
      </c>
      <c r="F20" s="87">
        <v>0</v>
      </c>
      <c r="G20" s="87">
        <v>0</v>
      </c>
    </row>
    <row r="21" spans="1:7" ht="25.5" x14ac:dyDescent="0.2">
      <c r="A21" s="13" t="s">
        <v>30</v>
      </c>
      <c r="B21" s="87">
        <v>0</v>
      </c>
      <c r="C21" s="87">
        <v>0</v>
      </c>
      <c r="D21" s="11"/>
      <c r="E21" s="12" t="s">
        <v>31</v>
      </c>
      <c r="F21" s="87">
        <v>0</v>
      </c>
      <c r="G21" s="87">
        <v>0</v>
      </c>
    </row>
    <row r="22" spans="1:7" x14ac:dyDescent="0.2">
      <c r="A22" s="13" t="s">
        <v>32</v>
      </c>
      <c r="B22" s="87">
        <v>0</v>
      </c>
      <c r="C22" s="87">
        <v>0</v>
      </c>
      <c r="D22" s="11"/>
      <c r="E22" s="12" t="s">
        <v>33</v>
      </c>
      <c r="F22" s="87">
        <v>0</v>
      </c>
      <c r="G22" s="87">
        <v>0</v>
      </c>
    </row>
    <row r="23" spans="1:7" x14ac:dyDescent="0.2">
      <c r="A23" s="13" t="s">
        <v>34</v>
      </c>
      <c r="B23" s="87">
        <v>0</v>
      </c>
      <c r="C23" s="87">
        <v>0</v>
      </c>
      <c r="D23" s="11"/>
      <c r="E23" s="12" t="s">
        <v>35</v>
      </c>
      <c r="F23" s="86">
        <f>+F24+F25</f>
        <v>0</v>
      </c>
      <c r="G23" s="86">
        <f>+G24+G25</f>
        <v>0</v>
      </c>
    </row>
    <row r="24" spans="1:7" ht="25.5" x14ac:dyDescent="0.2">
      <c r="A24" s="13" t="s">
        <v>36</v>
      </c>
      <c r="B24" s="87">
        <v>0</v>
      </c>
      <c r="C24" s="87">
        <v>0</v>
      </c>
      <c r="D24" s="11"/>
      <c r="E24" s="12" t="s">
        <v>37</v>
      </c>
      <c r="F24" s="87">
        <v>0</v>
      </c>
      <c r="G24" s="87">
        <v>0</v>
      </c>
    </row>
    <row r="25" spans="1:7" ht="25.5" x14ac:dyDescent="0.2">
      <c r="A25" s="13" t="s">
        <v>38</v>
      </c>
      <c r="B25" s="86">
        <f>+B26+B27+B28+B29+B30</f>
        <v>0</v>
      </c>
      <c r="C25" s="86">
        <f>+C26+C27+C28+C29+C30</f>
        <v>0</v>
      </c>
      <c r="D25" s="11"/>
      <c r="E25" s="12" t="s">
        <v>39</v>
      </c>
      <c r="F25" s="87">
        <v>0</v>
      </c>
      <c r="G25" s="87">
        <v>0</v>
      </c>
    </row>
    <row r="26" spans="1:7" ht="25.5" x14ac:dyDescent="0.2">
      <c r="A26" s="13" t="s">
        <v>40</v>
      </c>
      <c r="B26" s="87">
        <v>0</v>
      </c>
      <c r="C26" s="87">
        <v>0</v>
      </c>
      <c r="D26" s="11"/>
      <c r="E26" s="12" t="s">
        <v>41</v>
      </c>
      <c r="F26" s="86">
        <v>0</v>
      </c>
      <c r="G26" s="86">
        <v>0</v>
      </c>
    </row>
    <row r="27" spans="1:7" ht="25.5" x14ac:dyDescent="0.2">
      <c r="A27" s="13" t="s">
        <v>42</v>
      </c>
      <c r="B27" s="87">
        <v>0</v>
      </c>
      <c r="C27" s="87">
        <v>0</v>
      </c>
      <c r="D27" s="11"/>
      <c r="E27" s="12" t="s">
        <v>43</v>
      </c>
      <c r="F27" s="86">
        <f>+F28+F29+F30</f>
        <v>0</v>
      </c>
      <c r="G27" s="86">
        <f>+G28+G29+G30</f>
        <v>0</v>
      </c>
    </row>
    <row r="28" spans="1:7" ht="25.5" x14ac:dyDescent="0.2">
      <c r="A28" s="13" t="s">
        <v>44</v>
      </c>
      <c r="B28" s="87">
        <v>0</v>
      </c>
      <c r="C28" s="87">
        <v>0</v>
      </c>
      <c r="D28" s="11"/>
      <c r="E28" s="12" t="s">
        <v>45</v>
      </c>
      <c r="F28" s="87">
        <v>0</v>
      </c>
      <c r="G28" s="87">
        <v>0</v>
      </c>
    </row>
    <row r="29" spans="1:7" ht="25.5" x14ac:dyDescent="0.2">
      <c r="A29" s="13" t="s">
        <v>46</v>
      </c>
      <c r="B29" s="87"/>
      <c r="C29" s="87">
        <v>0</v>
      </c>
      <c r="D29" s="11"/>
      <c r="E29" s="12" t="s">
        <v>47</v>
      </c>
      <c r="F29" s="87">
        <v>0</v>
      </c>
      <c r="G29" s="87">
        <v>0</v>
      </c>
    </row>
    <row r="30" spans="1:7" ht="25.5" x14ac:dyDescent="0.2">
      <c r="A30" s="13" t="s">
        <v>48</v>
      </c>
      <c r="B30" s="87">
        <v>0</v>
      </c>
      <c r="C30" s="87">
        <v>0</v>
      </c>
      <c r="D30" s="11"/>
      <c r="E30" s="12" t="s">
        <v>49</v>
      </c>
      <c r="F30" s="87">
        <v>0</v>
      </c>
      <c r="G30" s="87">
        <v>0</v>
      </c>
    </row>
    <row r="31" spans="1:7" ht="25.5" x14ac:dyDescent="0.2">
      <c r="A31" s="13" t="s">
        <v>50</v>
      </c>
      <c r="B31" s="86">
        <f>+B32+B33+B34+B35+B36</f>
        <v>0</v>
      </c>
      <c r="C31" s="86">
        <f>+C32+C33+C34+C35+C36</f>
        <v>0</v>
      </c>
      <c r="D31" s="11"/>
      <c r="E31" s="12" t="s">
        <v>51</v>
      </c>
      <c r="F31" s="86">
        <f>+F32+F33+F34+F35+F36+F37</f>
        <v>0</v>
      </c>
      <c r="G31" s="86">
        <f>+G32+G33+G34+G35+G36+G37</f>
        <v>0</v>
      </c>
    </row>
    <row r="32" spans="1:7" x14ac:dyDescent="0.2">
      <c r="A32" s="13" t="s">
        <v>52</v>
      </c>
      <c r="B32" s="87">
        <v>0</v>
      </c>
      <c r="C32" s="87">
        <v>0</v>
      </c>
      <c r="D32" s="11"/>
      <c r="E32" s="12" t="s">
        <v>53</v>
      </c>
      <c r="F32" s="87">
        <v>0</v>
      </c>
      <c r="G32" s="87">
        <v>0</v>
      </c>
    </row>
    <row r="33" spans="1:7" x14ac:dyDescent="0.2">
      <c r="A33" s="13" t="s">
        <v>54</v>
      </c>
      <c r="B33" s="87">
        <v>0</v>
      </c>
      <c r="C33" s="87">
        <v>0</v>
      </c>
      <c r="D33" s="11"/>
      <c r="E33" s="12" t="s">
        <v>55</v>
      </c>
      <c r="F33" s="87">
        <v>0</v>
      </c>
      <c r="G33" s="87">
        <v>0</v>
      </c>
    </row>
    <row r="34" spans="1:7" x14ac:dyDescent="0.2">
      <c r="A34" s="13" t="s">
        <v>56</v>
      </c>
      <c r="B34" s="87">
        <v>0</v>
      </c>
      <c r="C34" s="87">
        <v>0</v>
      </c>
      <c r="D34" s="11"/>
      <c r="E34" s="12" t="s">
        <v>57</v>
      </c>
      <c r="F34" s="87">
        <v>0</v>
      </c>
      <c r="G34" s="87">
        <v>0</v>
      </c>
    </row>
    <row r="35" spans="1:7" ht="25.5" x14ac:dyDescent="0.2">
      <c r="A35" s="13" t="s">
        <v>58</v>
      </c>
      <c r="B35" s="87">
        <v>0</v>
      </c>
      <c r="C35" s="87">
        <v>0</v>
      </c>
      <c r="D35" s="11"/>
      <c r="E35" s="12" t="s">
        <v>59</v>
      </c>
      <c r="F35" s="87">
        <v>0</v>
      </c>
      <c r="G35" s="87">
        <v>0</v>
      </c>
    </row>
    <row r="36" spans="1:7" ht="25.5" x14ac:dyDescent="0.2">
      <c r="A36" s="13" t="s">
        <v>60</v>
      </c>
      <c r="B36" s="87">
        <v>0</v>
      </c>
      <c r="C36" s="87">
        <v>0</v>
      </c>
      <c r="D36" s="11"/>
      <c r="E36" s="12" t="s">
        <v>61</v>
      </c>
      <c r="F36" s="87">
        <v>0</v>
      </c>
      <c r="G36" s="87">
        <v>0</v>
      </c>
    </row>
    <row r="37" spans="1:7" x14ac:dyDescent="0.2">
      <c r="A37" s="13" t="s">
        <v>62</v>
      </c>
      <c r="B37" s="86">
        <v>0</v>
      </c>
      <c r="C37" s="86">
        <v>0</v>
      </c>
      <c r="D37" s="11"/>
      <c r="E37" s="12" t="s">
        <v>63</v>
      </c>
      <c r="F37" s="87">
        <v>0</v>
      </c>
      <c r="G37" s="87">
        <v>0</v>
      </c>
    </row>
    <row r="38" spans="1:7" ht="25.5" x14ac:dyDescent="0.2">
      <c r="A38" s="13" t="s">
        <v>64</v>
      </c>
      <c r="B38" s="86">
        <f>+B39+B40</f>
        <v>0</v>
      </c>
      <c r="C38" s="86">
        <f>+C39+C40</f>
        <v>0</v>
      </c>
      <c r="D38" s="11"/>
      <c r="E38" s="12" t="s">
        <v>65</v>
      </c>
      <c r="F38" s="86">
        <f>+F39+F40+F41</f>
        <v>0</v>
      </c>
      <c r="G38" s="86">
        <f>+G39+G40+G41</f>
        <v>0</v>
      </c>
    </row>
    <row r="39" spans="1:7" ht="25.5" x14ac:dyDescent="0.2">
      <c r="A39" s="13" t="s">
        <v>66</v>
      </c>
      <c r="B39" s="87">
        <v>0</v>
      </c>
      <c r="C39" s="87">
        <v>0</v>
      </c>
      <c r="D39" s="11"/>
      <c r="E39" s="12" t="s">
        <v>67</v>
      </c>
      <c r="F39" s="87">
        <v>0</v>
      </c>
      <c r="G39" s="87">
        <v>0</v>
      </c>
    </row>
    <row r="40" spans="1:7" x14ac:dyDescent="0.2">
      <c r="A40" s="13" t="s">
        <v>68</v>
      </c>
      <c r="B40" s="87">
        <v>0</v>
      </c>
      <c r="C40" s="87">
        <v>0</v>
      </c>
      <c r="D40" s="11"/>
      <c r="E40" s="12" t="s">
        <v>69</v>
      </c>
      <c r="F40" s="87">
        <v>0</v>
      </c>
      <c r="G40" s="87">
        <v>0</v>
      </c>
    </row>
    <row r="41" spans="1:7" x14ac:dyDescent="0.2">
      <c r="A41" s="13" t="s">
        <v>70</v>
      </c>
      <c r="B41" s="86">
        <f>+B42+B43+B44+B45</f>
        <v>0</v>
      </c>
      <c r="C41" s="86">
        <f>+C42+C43+C44+C45</f>
        <v>0</v>
      </c>
      <c r="D41" s="11"/>
      <c r="E41" s="12" t="s">
        <v>71</v>
      </c>
      <c r="F41" s="87">
        <v>0</v>
      </c>
      <c r="G41" s="87">
        <v>0</v>
      </c>
    </row>
    <row r="42" spans="1:7" x14ac:dyDescent="0.2">
      <c r="A42" s="13" t="s">
        <v>72</v>
      </c>
      <c r="B42" s="87">
        <v>0</v>
      </c>
      <c r="C42" s="87">
        <v>0</v>
      </c>
      <c r="D42" s="11"/>
      <c r="E42" s="12" t="s">
        <v>73</v>
      </c>
      <c r="F42" s="86">
        <f>+F43+F44+F45</f>
        <v>0</v>
      </c>
      <c r="G42" s="86">
        <f>+G43+G44+G45</f>
        <v>0</v>
      </c>
    </row>
    <row r="43" spans="1:7" x14ac:dyDescent="0.2">
      <c r="A43" s="13" t="s">
        <v>74</v>
      </c>
      <c r="B43" s="87">
        <v>0</v>
      </c>
      <c r="C43" s="87">
        <v>0</v>
      </c>
      <c r="D43" s="11"/>
      <c r="E43" s="12" t="s">
        <v>75</v>
      </c>
      <c r="F43" s="87">
        <v>0</v>
      </c>
      <c r="G43" s="87">
        <v>0</v>
      </c>
    </row>
    <row r="44" spans="1:7" ht="25.5" x14ac:dyDescent="0.2">
      <c r="A44" s="13" t="s">
        <v>76</v>
      </c>
      <c r="B44" s="87">
        <v>0</v>
      </c>
      <c r="C44" s="87">
        <v>0</v>
      </c>
      <c r="D44" s="11"/>
      <c r="E44" s="12" t="s">
        <v>77</v>
      </c>
      <c r="F44" s="87">
        <v>0</v>
      </c>
      <c r="G44" s="87">
        <v>0</v>
      </c>
    </row>
    <row r="45" spans="1:7" x14ac:dyDescent="0.2">
      <c r="A45" s="13" t="s">
        <v>78</v>
      </c>
      <c r="B45" s="87">
        <v>0</v>
      </c>
      <c r="C45" s="87">
        <v>0</v>
      </c>
      <c r="D45" s="148"/>
      <c r="E45" s="140" t="s">
        <v>79</v>
      </c>
      <c r="F45" s="87">
        <v>0</v>
      </c>
      <c r="G45" s="87">
        <v>0</v>
      </c>
    </row>
    <row r="46" spans="1:7" ht="13.5" thickBot="1" x14ac:dyDescent="0.25">
      <c r="A46" s="19"/>
      <c r="B46" s="149"/>
      <c r="C46" s="149"/>
      <c r="D46" s="16"/>
      <c r="E46" s="15"/>
      <c r="F46" s="149">
        <v>0</v>
      </c>
      <c r="G46" s="149"/>
    </row>
    <row r="47" spans="1:7" ht="25.5" x14ac:dyDescent="0.2">
      <c r="A47" s="9" t="s">
        <v>80</v>
      </c>
      <c r="B47" s="86">
        <f>+B9+B17+B25+B31+B37+B38+B41</f>
        <v>7064104</v>
      </c>
      <c r="C47" s="86">
        <f>+C9+C17+C25+C31+C37+C38+C41</f>
        <v>2342630</v>
      </c>
      <c r="D47" s="148"/>
      <c r="E47" s="139" t="s">
        <v>81</v>
      </c>
      <c r="F47" s="86">
        <f>+F9+F19+F23+F26+F27+F31+F38+F42</f>
        <v>695307</v>
      </c>
      <c r="G47" s="86">
        <f>+G9+G19+G23+G26+G27+G31+G38+G42</f>
        <v>1024069</v>
      </c>
    </row>
    <row r="48" spans="1:7" x14ac:dyDescent="0.2">
      <c r="A48" s="9" t="s">
        <v>82</v>
      </c>
      <c r="B48" s="87"/>
      <c r="C48" s="87"/>
      <c r="D48" s="148"/>
      <c r="E48" s="139" t="s">
        <v>83</v>
      </c>
      <c r="F48" s="87"/>
      <c r="G48" s="87"/>
    </row>
    <row r="49" spans="1:7" x14ac:dyDescent="0.2">
      <c r="A49" s="13" t="s">
        <v>84</v>
      </c>
      <c r="B49" s="87">
        <v>0</v>
      </c>
      <c r="C49" s="87">
        <v>0</v>
      </c>
      <c r="D49" s="11"/>
      <c r="E49" s="12" t="s">
        <v>85</v>
      </c>
      <c r="F49" s="87">
        <v>0</v>
      </c>
      <c r="G49" s="87">
        <v>0</v>
      </c>
    </row>
    <row r="50" spans="1:7" ht="25.5" x14ac:dyDescent="0.2">
      <c r="A50" s="13" t="s">
        <v>86</v>
      </c>
      <c r="B50" s="87">
        <v>0</v>
      </c>
      <c r="C50" s="87">
        <v>0</v>
      </c>
      <c r="D50" s="11"/>
      <c r="E50" s="12" t="s">
        <v>87</v>
      </c>
      <c r="F50" s="87">
        <v>0</v>
      </c>
      <c r="G50" s="87">
        <v>0</v>
      </c>
    </row>
    <row r="51" spans="1:7" ht="25.5" x14ac:dyDescent="0.2">
      <c r="A51" s="13" t="s">
        <v>88</v>
      </c>
      <c r="B51" s="87">
        <v>6468726</v>
      </c>
      <c r="C51" s="87">
        <v>6468726</v>
      </c>
      <c r="D51" s="11"/>
      <c r="E51" s="12" t="s">
        <v>89</v>
      </c>
      <c r="F51" s="87">
        <v>0</v>
      </c>
      <c r="G51" s="87">
        <v>0</v>
      </c>
    </row>
    <row r="52" spans="1:7" x14ac:dyDescent="0.2">
      <c r="A52" s="13" t="s">
        <v>90</v>
      </c>
      <c r="B52" s="87">
        <v>32890932</v>
      </c>
      <c r="C52" s="87">
        <v>32890932</v>
      </c>
      <c r="D52" s="11"/>
      <c r="E52" s="12" t="s">
        <v>91</v>
      </c>
      <c r="F52" s="87">
        <v>0</v>
      </c>
      <c r="G52" s="87">
        <v>0</v>
      </c>
    </row>
    <row r="53" spans="1:7" ht="25.5" x14ac:dyDescent="0.2">
      <c r="A53" s="13" t="s">
        <v>92</v>
      </c>
      <c r="B53" s="87">
        <v>570491</v>
      </c>
      <c r="C53" s="87">
        <v>570491</v>
      </c>
      <c r="D53" s="11"/>
      <c r="E53" s="12" t="s">
        <v>93</v>
      </c>
      <c r="F53" s="87">
        <v>0</v>
      </c>
      <c r="G53" s="87">
        <v>0</v>
      </c>
    </row>
    <row r="54" spans="1:7" ht="25.5" x14ac:dyDescent="0.2">
      <c r="A54" s="13" t="s">
        <v>94</v>
      </c>
      <c r="B54" s="87">
        <v>0</v>
      </c>
      <c r="C54" s="87">
        <v>0</v>
      </c>
      <c r="D54" s="17"/>
      <c r="E54" s="12" t="s">
        <v>95</v>
      </c>
      <c r="F54" s="87">
        <v>0</v>
      </c>
      <c r="G54" s="87">
        <v>0</v>
      </c>
    </row>
    <row r="55" spans="1:7" x14ac:dyDescent="0.2">
      <c r="A55" s="13" t="s">
        <v>96</v>
      </c>
      <c r="B55" s="87">
        <v>0</v>
      </c>
      <c r="C55" s="87">
        <v>0</v>
      </c>
      <c r="D55" s="17"/>
      <c r="E55" s="10"/>
      <c r="F55" s="87"/>
      <c r="G55" s="87"/>
    </row>
    <row r="56" spans="1:7" ht="25.5" x14ac:dyDescent="0.2">
      <c r="A56" s="13" t="s">
        <v>97</v>
      </c>
      <c r="B56" s="87">
        <v>0</v>
      </c>
      <c r="C56" s="87">
        <v>0</v>
      </c>
      <c r="D56" s="17"/>
      <c r="E56" s="10" t="s">
        <v>98</v>
      </c>
      <c r="F56" s="86">
        <f>+F49+F50+F51+F52+F53+F54</f>
        <v>0</v>
      </c>
      <c r="G56" s="86">
        <f>+G49+G50+G51+G52+G53+G54</f>
        <v>0</v>
      </c>
    </row>
    <row r="57" spans="1:7" x14ac:dyDescent="0.2">
      <c r="A57" s="13" t="s">
        <v>99</v>
      </c>
      <c r="B57" s="87">
        <v>0</v>
      </c>
      <c r="C57" s="87">
        <v>0</v>
      </c>
      <c r="D57" s="11"/>
      <c r="E57" s="18"/>
      <c r="F57" s="87"/>
      <c r="G57" s="87"/>
    </row>
    <row r="58" spans="1:7" x14ac:dyDescent="0.2">
      <c r="A58" s="13"/>
      <c r="B58" s="87"/>
      <c r="C58" s="87"/>
      <c r="D58" s="11"/>
      <c r="E58" s="10" t="s">
        <v>100</v>
      </c>
      <c r="F58" s="86">
        <f>+F47+F56</f>
        <v>695307</v>
      </c>
      <c r="G58" s="86">
        <f>+G47+G56</f>
        <v>1024069</v>
      </c>
    </row>
    <row r="59" spans="1:7" ht="25.5" x14ac:dyDescent="0.2">
      <c r="A59" s="9" t="s">
        <v>101</v>
      </c>
      <c r="B59" s="86">
        <f>+B49+B50+B51+B52+B53+B54+B55+B56+B57</f>
        <v>39930149</v>
      </c>
      <c r="C59" s="86">
        <f>+C49+C50+C51+C52+C53+C54+C55+C56+C57</f>
        <v>39930149</v>
      </c>
      <c r="D59" s="11"/>
      <c r="E59" s="12"/>
      <c r="F59" s="87"/>
      <c r="G59" s="87"/>
    </row>
    <row r="60" spans="1:7" x14ac:dyDescent="0.2">
      <c r="A60" s="13"/>
      <c r="B60" s="87"/>
      <c r="C60" s="87"/>
      <c r="D60" s="17"/>
      <c r="E60" s="10" t="s">
        <v>102</v>
      </c>
      <c r="F60" s="87"/>
      <c r="G60" s="87"/>
    </row>
    <row r="61" spans="1:7" x14ac:dyDescent="0.2">
      <c r="A61" s="9" t="s">
        <v>103</v>
      </c>
      <c r="B61" s="86">
        <f>+B47+B59</f>
        <v>46994253</v>
      </c>
      <c r="C61" s="86">
        <f>+C47+C59</f>
        <v>42272779</v>
      </c>
      <c r="D61" s="11"/>
      <c r="E61" s="10"/>
      <c r="F61" s="87"/>
      <c r="G61" s="87"/>
    </row>
    <row r="62" spans="1:7" x14ac:dyDescent="0.2">
      <c r="A62" s="13"/>
      <c r="B62" s="20"/>
      <c r="C62" s="20"/>
      <c r="D62" s="11"/>
      <c r="E62" s="10" t="s">
        <v>104</v>
      </c>
      <c r="F62" s="86">
        <f>+F63+F64+F65</f>
        <v>33202242</v>
      </c>
      <c r="G62" s="86">
        <f>+G63+G64+G65</f>
        <v>33202242</v>
      </c>
    </row>
    <row r="63" spans="1:7" x14ac:dyDescent="0.2">
      <c r="A63" s="13"/>
      <c r="B63" s="20"/>
      <c r="C63" s="20"/>
      <c r="D63" s="11"/>
      <c r="E63" s="12" t="s">
        <v>105</v>
      </c>
      <c r="F63" s="87">
        <v>32862242</v>
      </c>
      <c r="G63" s="87">
        <v>32862242</v>
      </c>
    </row>
    <row r="64" spans="1:7" x14ac:dyDescent="0.2">
      <c r="A64" s="13"/>
      <c r="B64" s="20"/>
      <c r="C64" s="20"/>
      <c r="D64" s="11"/>
      <c r="E64" s="12" t="s">
        <v>106</v>
      </c>
      <c r="F64" s="87">
        <v>340000</v>
      </c>
      <c r="G64" s="87">
        <v>340000</v>
      </c>
    </row>
    <row r="65" spans="1:7" x14ac:dyDescent="0.2">
      <c r="A65" s="13"/>
      <c r="B65" s="20"/>
      <c r="C65" s="20"/>
      <c r="D65" s="11"/>
      <c r="E65" s="12" t="s">
        <v>107</v>
      </c>
      <c r="F65" s="87">
        <v>0</v>
      </c>
      <c r="G65" s="87">
        <v>0</v>
      </c>
    </row>
    <row r="66" spans="1:7" x14ac:dyDescent="0.2">
      <c r="A66" s="13"/>
      <c r="B66" s="20"/>
      <c r="C66" s="20"/>
      <c r="D66" s="11"/>
      <c r="E66" s="12"/>
      <c r="F66" s="87"/>
      <c r="G66" s="87"/>
    </row>
    <row r="67" spans="1:7" ht="25.5" x14ac:dyDescent="0.2">
      <c r="A67" s="13"/>
      <c r="B67" s="20"/>
      <c r="C67" s="20"/>
      <c r="D67" s="11"/>
      <c r="E67" s="10" t="s">
        <v>108</v>
      </c>
      <c r="F67" s="86">
        <f>+F68+F69+F70+F71+F72</f>
        <v>13096704</v>
      </c>
      <c r="G67" s="86">
        <f>+G68+G69+G70+G71+G72</f>
        <v>8046468</v>
      </c>
    </row>
    <row r="68" spans="1:7" x14ac:dyDescent="0.2">
      <c r="A68" s="13"/>
      <c r="B68" s="20"/>
      <c r="C68" s="20"/>
      <c r="D68" s="11"/>
      <c r="E68" s="12" t="s">
        <v>109</v>
      </c>
      <c r="F68" s="87">
        <v>5665578</v>
      </c>
      <c r="G68" s="87">
        <v>1099950</v>
      </c>
    </row>
    <row r="69" spans="1:7" x14ac:dyDescent="0.2">
      <c r="A69" s="13"/>
      <c r="B69" s="20"/>
      <c r="C69" s="20"/>
      <c r="D69" s="11"/>
      <c r="E69" s="12" t="s">
        <v>110</v>
      </c>
      <c r="F69" s="87">
        <v>7431126</v>
      </c>
      <c r="G69" s="87">
        <v>6946518</v>
      </c>
    </row>
    <row r="70" spans="1:7" x14ac:dyDescent="0.2">
      <c r="A70" s="13"/>
      <c r="B70" s="20"/>
      <c r="C70" s="20"/>
      <c r="D70" s="11"/>
      <c r="E70" s="12" t="s">
        <v>111</v>
      </c>
      <c r="F70" s="87">
        <v>0</v>
      </c>
      <c r="G70" s="87">
        <v>0</v>
      </c>
    </row>
    <row r="71" spans="1:7" x14ac:dyDescent="0.2">
      <c r="A71" s="13"/>
      <c r="B71" s="20"/>
      <c r="C71" s="20"/>
      <c r="D71" s="11"/>
      <c r="E71" s="12" t="s">
        <v>112</v>
      </c>
      <c r="F71" s="87">
        <v>0</v>
      </c>
      <c r="G71" s="87">
        <v>0</v>
      </c>
    </row>
    <row r="72" spans="1:7" x14ac:dyDescent="0.2">
      <c r="A72" s="13"/>
      <c r="B72" s="20"/>
      <c r="C72" s="20"/>
      <c r="D72" s="11"/>
      <c r="E72" s="12" t="s">
        <v>113</v>
      </c>
      <c r="F72" s="87">
        <v>0</v>
      </c>
      <c r="G72" s="87">
        <v>0</v>
      </c>
    </row>
    <row r="73" spans="1:7" x14ac:dyDescent="0.2">
      <c r="A73" s="13"/>
      <c r="B73" s="20"/>
      <c r="C73" s="20"/>
      <c r="D73" s="11"/>
      <c r="E73" s="12"/>
      <c r="F73" s="87"/>
      <c r="G73" s="87"/>
    </row>
    <row r="74" spans="1:7" ht="25.5" x14ac:dyDescent="0.2">
      <c r="A74" s="13"/>
      <c r="B74" s="20"/>
      <c r="C74" s="20"/>
      <c r="D74" s="11"/>
      <c r="E74" s="10" t="s">
        <v>114</v>
      </c>
      <c r="F74" s="86">
        <f>+F75+F76</f>
        <v>0</v>
      </c>
      <c r="G74" s="86">
        <f>+G75+G76</f>
        <v>0</v>
      </c>
    </row>
    <row r="75" spans="1:7" x14ac:dyDescent="0.2">
      <c r="A75" s="13"/>
      <c r="B75" s="20"/>
      <c r="C75" s="20"/>
      <c r="D75" s="11"/>
      <c r="E75" s="12" t="s">
        <v>115</v>
      </c>
      <c r="F75" s="87">
        <v>0</v>
      </c>
      <c r="G75" s="87">
        <v>0</v>
      </c>
    </row>
    <row r="76" spans="1:7" x14ac:dyDescent="0.2">
      <c r="A76" s="13"/>
      <c r="B76" s="20"/>
      <c r="C76" s="20"/>
      <c r="D76" s="11"/>
      <c r="E76" s="12" t="s">
        <v>116</v>
      </c>
      <c r="F76" s="87">
        <v>0</v>
      </c>
      <c r="G76" s="87">
        <v>0</v>
      </c>
    </row>
    <row r="77" spans="1:7" x14ac:dyDescent="0.2">
      <c r="A77" s="13"/>
      <c r="B77" s="20"/>
      <c r="C77" s="20"/>
      <c r="D77" s="11"/>
      <c r="E77" s="12"/>
      <c r="F77" s="87"/>
      <c r="G77" s="87"/>
    </row>
    <row r="78" spans="1:7" x14ac:dyDescent="0.2">
      <c r="A78" s="13"/>
      <c r="B78" s="20"/>
      <c r="C78" s="20"/>
      <c r="D78" s="11"/>
      <c r="E78" s="10" t="s">
        <v>117</v>
      </c>
      <c r="F78" s="86">
        <f>+F62+F67+F74</f>
        <v>46298946</v>
      </c>
      <c r="G78" s="86">
        <f>+G62+G67+G74</f>
        <v>41248710</v>
      </c>
    </row>
    <row r="79" spans="1:7" x14ac:dyDescent="0.2">
      <c r="A79" s="13"/>
      <c r="B79" s="20"/>
      <c r="C79" s="20"/>
      <c r="D79" s="11"/>
      <c r="E79" s="12"/>
      <c r="F79" s="87"/>
      <c r="G79" s="87"/>
    </row>
    <row r="80" spans="1:7" x14ac:dyDescent="0.2">
      <c r="A80" s="13"/>
      <c r="B80" s="20"/>
      <c r="C80" s="20"/>
      <c r="D80" s="11"/>
      <c r="E80" s="10" t="s">
        <v>118</v>
      </c>
      <c r="F80" s="86">
        <f>+F58+F78</f>
        <v>46994253</v>
      </c>
      <c r="G80" s="86">
        <f>+G58+G78</f>
        <v>42272779</v>
      </c>
    </row>
    <row r="81" spans="1:10" x14ac:dyDescent="0.2">
      <c r="A81" s="13"/>
      <c r="B81" s="20"/>
      <c r="C81" s="20"/>
      <c r="D81" s="11"/>
      <c r="E81" s="12"/>
      <c r="F81" s="12"/>
      <c r="G81" s="12"/>
    </row>
    <row r="82" spans="1:10" x14ac:dyDescent="0.2">
      <c r="A82" s="13"/>
      <c r="B82" s="20"/>
      <c r="C82" s="20"/>
      <c r="D82" s="11"/>
      <c r="E82" s="12"/>
      <c r="F82" s="12"/>
      <c r="G82" s="12"/>
    </row>
    <row r="83" spans="1:10" x14ac:dyDescent="0.2">
      <c r="A83" s="13"/>
      <c r="B83" s="20"/>
      <c r="C83" s="20"/>
      <c r="D83" s="11"/>
      <c r="E83" s="12"/>
      <c r="F83" s="12"/>
      <c r="G83" s="12"/>
    </row>
    <row r="84" spans="1:10" ht="13.5" thickBot="1" x14ac:dyDescent="0.25">
      <c r="A84" s="19"/>
      <c r="B84" s="21"/>
      <c r="C84" s="21"/>
      <c r="D84" s="16"/>
      <c r="E84" s="15"/>
      <c r="F84" s="15"/>
      <c r="G84" s="15"/>
      <c r="I84" s="76">
        <f>+B61-F80</f>
        <v>0</v>
      </c>
      <c r="J84" s="76">
        <f>+C61-G80</f>
        <v>0</v>
      </c>
    </row>
    <row r="87" spans="1:10" x14ac:dyDescent="0.2">
      <c r="B87" s="76"/>
      <c r="G87" s="24"/>
    </row>
    <row r="88" spans="1:10" x14ac:dyDescent="0.2">
      <c r="G88" s="24"/>
    </row>
    <row r="89" spans="1:10" x14ac:dyDescent="0.2">
      <c r="G89" s="24"/>
    </row>
    <row r="90" spans="1:10" x14ac:dyDescent="0.2">
      <c r="A90" s="176" t="s">
        <v>453</v>
      </c>
      <c r="B90" s="176"/>
      <c r="C90" s="176"/>
      <c r="E90" s="176" t="s">
        <v>447</v>
      </c>
      <c r="F90" s="176"/>
      <c r="G90" s="176"/>
    </row>
    <row r="91" spans="1:10" x14ac:dyDescent="0.2">
      <c r="A91" s="176" t="s">
        <v>454</v>
      </c>
      <c r="B91" s="176"/>
      <c r="C91" s="176"/>
      <c r="E91" s="176" t="s">
        <v>448</v>
      </c>
      <c r="F91" s="176"/>
      <c r="G91" s="176"/>
    </row>
  </sheetData>
  <mergeCells count="8">
    <mergeCell ref="A90:C90"/>
    <mergeCell ref="E90:G90"/>
    <mergeCell ref="A91:C91"/>
    <mergeCell ref="E91:G91"/>
    <mergeCell ref="A2:G2"/>
    <mergeCell ref="A3:G3"/>
    <mergeCell ref="A4:G4"/>
    <mergeCell ref="A5:G5"/>
  </mergeCells>
  <printOptions horizontalCentered="1" verticalCentered="1"/>
  <pageMargins left="0.70866141732283472" right="0.70866141732283472" top="1.1417322834645669" bottom="0.74803149606299213" header="0.31496062992125984" footer="0.31496062992125984"/>
  <pageSetup scale="59" fitToHeight="2" orientation="landscape" r:id="rId1"/>
  <rowBreaks count="1" manualBreakCount="1">
    <brk id="46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51"/>
  <sheetViews>
    <sheetView workbookViewId="0">
      <selection activeCell="G18" sqref="G18"/>
    </sheetView>
  </sheetViews>
  <sheetFormatPr baseColWidth="10" defaultRowHeight="12.75" x14ac:dyDescent="0.2"/>
  <cols>
    <col min="1" max="1" width="4.85546875" style="25" customWidth="1"/>
    <col min="2" max="2" width="29.85546875" style="25" customWidth="1"/>
    <col min="3" max="3" width="13.85546875" style="25" customWidth="1"/>
    <col min="4" max="4" width="18.7109375" style="25" customWidth="1"/>
    <col min="5" max="5" width="16.85546875" style="25" customWidth="1"/>
    <col min="6" max="6" width="17.85546875" style="25" customWidth="1"/>
    <col min="7" max="7" width="15.140625" style="25" customWidth="1"/>
    <col min="8" max="8" width="14.140625" style="25" customWidth="1"/>
    <col min="9" max="9" width="16.5703125" style="25" customWidth="1"/>
    <col min="10" max="16384" width="11.42578125" style="25"/>
  </cols>
  <sheetData>
    <row r="1" spans="1:9" ht="13.5" thickBot="1" x14ac:dyDescent="0.25"/>
    <row r="2" spans="1:9" ht="13.5" thickBot="1" x14ac:dyDescent="0.25">
      <c r="A2" s="211" t="s">
        <v>119</v>
      </c>
      <c r="B2" s="212"/>
      <c r="C2" s="212"/>
      <c r="D2" s="212"/>
      <c r="E2" s="212"/>
      <c r="F2" s="212"/>
      <c r="G2" s="212"/>
      <c r="H2" s="212"/>
      <c r="I2" s="213"/>
    </row>
    <row r="3" spans="1:9" ht="13.5" thickBot="1" x14ac:dyDescent="0.25">
      <c r="A3" s="214" t="s">
        <v>121</v>
      </c>
      <c r="B3" s="215"/>
      <c r="C3" s="215"/>
      <c r="D3" s="215"/>
      <c r="E3" s="215"/>
      <c r="F3" s="215"/>
      <c r="G3" s="215"/>
      <c r="H3" s="215"/>
      <c r="I3" s="216"/>
    </row>
    <row r="4" spans="1:9" ht="13.5" thickBot="1" x14ac:dyDescent="0.25">
      <c r="A4" s="214" t="s">
        <v>461</v>
      </c>
      <c r="B4" s="215"/>
      <c r="C4" s="215"/>
      <c r="D4" s="215"/>
      <c r="E4" s="215"/>
      <c r="F4" s="215"/>
      <c r="G4" s="215"/>
      <c r="H4" s="215"/>
      <c r="I4" s="216"/>
    </row>
    <row r="5" spans="1:9" ht="13.5" thickBot="1" x14ac:dyDescent="0.25">
      <c r="A5" s="214" t="s">
        <v>1</v>
      </c>
      <c r="B5" s="215"/>
      <c r="C5" s="215"/>
      <c r="D5" s="215"/>
      <c r="E5" s="215"/>
      <c r="F5" s="215"/>
      <c r="G5" s="215"/>
      <c r="H5" s="215"/>
      <c r="I5" s="216"/>
    </row>
    <row r="6" spans="1:9" ht="47.25" customHeight="1" x14ac:dyDescent="0.2">
      <c r="A6" s="217" t="s">
        <v>122</v>
      </c>
      <c r="B6" s="218"/>
      <c r="C6" s="186" t="s">
        <v>458</v>
      </c>
      <c r="D6" s="186" t="s">
        <v>123</v>
      </c>
      <c r="E6" s="186" t="s">
        <v>124</v>
      </c>
      <c r="F6" s="186" t="s">
        <v>125</v>
      </c>
      <c r="G6" s="3" t="s">
        <v>126</v>
      </c>
      <c r="H6" s="186" t="s">
        <v>128</v>
      </c>
      <c r="I6" s="186" t="s">
        <v>129</v>
      </c>
    </row>
    <row r="7" spans="1:9" ht="37.5" customHeight="1" thickBot="1" x14ac:dyDescent="0.25">
      <c r="A7" s="183"/>
      <c r="B7" s="185"/>
      <c r="C7" s="188"/>
      <c r="D7" s="188"/>
      <c r="E7" s="188"/>
      <c r="F7" s="188"/>
      <c r="G7" s="4" t="s">
        <v>127</v>
      </c>
      <c r="H7" s="188"/>
      <c r="I7" s="188"/>
    </row>
    <row r="8" spans="1:9" x14ac:dyDescent="0.2">
      <c r="A8" s="209"/>
      <c r="B8" s="210"/>
      <c r="C8" s="22"/>
      <c r="D8" s="22"/>
      <c r="E8" s="22"/>
      <c r="F8" s="22"/>
      <c r="G8" s="22"/>
      <c r="H8" s="22"/>
      <c r="I8" s="22"/>
    </row>
    <row r="9" spans="1:9" x14ac:dyDescent="0.2">
      <c r="A9" s="201" t="s">
        <v>130</v>
      </c>
      <c r="B9" s="202"/>
      <c r="C9" s="88">
        <f>+C10+C14</f>
        <v>0</v>
      </c>
      <c r="D9" s="88">
        <f t="shared" ref="D9:I9" si="0">+D10+D14</f>
        <v>0</v>
      </c>
      <c r="E9" s="88">
        <f t="shared" si="0"/>
        <v>0</v>
      </c>
      <c r="F9" s="88">
        <f t="shared" si="0"/>
        <v>0</v>
      </c>
      <c r="G9" s="88">
        <f t="shared" si="0"/>
        <v>0</v>
      </c>
      <c r="H9" s="88">
        <f t="shared" si="0"/>
        <v>0</v>
      </c>
      <c r="I9" s="88">
        <f t="shared" si="0"/>
        <v>0</v>
      </c>
    </row>
    <row r="10" spans="1:9" x14ac:dyDescent="0.2">
      <c r="A10" s="201" t="s">
        <v>430</v>
      </c>
      <c r="B10" s="202"/>
      <c r="C10" s="86">
        <f>+C11+C12+C13</f>
        <v>0</v>
      </c>
      <c r="D10" s="86">
        <f t="shared" ref="D10:I10" si="1">+D11+D12+D13</f>
        <v>0</v>
      </c>
      <c r="E10" s="86">
        <f t="shared" si="1"/>
        <v>0</v>
      </c>
      <c r="F10" s="86">
        <f t="shared" si="1"/>
        <v>0</v>
      </c>
      <c r="G10" s="86">
        <f t="shared" si="1"/>
        <v>0</v>
      </c>
      <c r="H10" s="86">
        <f t="shared" si="1"/>
        <v>0</v>
      </c>
      <c r="I10" s="86">
        <f t="shared" si="1"/>
        <v>0</v>
      </c>
    </row>
    <row r="11" spans="1:9" x14ac:dyDescent="0.2">
      <c r="A11" s="26"/>
      <c r="B11" s="12" t="s">
        <v>131</v>
      </c>
      <c r="C11" s="87">
        <v>0</v>
      </c>
      <c r="D11" s="87">
        <v>0</v>
      </c>
      <c r="E11" s="87">
        <v>0</v>
      </c>
      <c r="F11" s="87">
        <v>0</v>
      </c>
      <c r="G11" s="87">
        <f>+C11+D11-E11+F11</f>
        <v>0</v>
      </c>
      <c r="H11" s="87">
        <v>0</v>
      </c>
      <c r="I11" s="87">
        <v>0</v>
      </c>
    </row>
    <row r="12" spans="1:9" x14ac:dyDescent="0.2">
      <c r="A12" s="27"/>
      <c r="B12" s="12" t="s">
        <v>132</v>
      </c>
      <c r="C12" s="87">
        <v>0</v>
      </c>
      <c r="D12" s="87">
        <v>0</v>
      </c>
      <c r="E12" s="87">
        <v>0</v>
      </c>
      <c r="F12" s="87">
        <v>0</v>
      </c>
      <c r="G12" s="87">
        <f t="shared" ref="G12:G17" si="2">+C12+D12-E12+F12</f>
        <v>0</v>
      </c>
      <c r="H12" s="87">
        <v>0</v>
      </c>
      <c r="I12" s="87">
        <v>0</v>
      </c>
    </row>
    <row r="13" spans="1:9" x14ac:dyDescent="0.2">
      <c r="A13" s="27"/>
      <c r="B13" s="12" t="s">
        <v>133</v>
      </c>
      <c r="C13" s="87">
        <v>0</v>
      </c>
      <c r="D13" s="87">
        <v>0</v>
      </c>
      <c r="E13" s="87">
        <v>0</v>
      </c>
      <c r="F13" s="87">
        <v>0</v>
      </c>
      <c r="G13" s="87">
        <f t="shared" si="2"/>
        <v>0</v>
      </c>
      <c r="H13" s="87">
        <v>0</v>
      </c>
      <c r="I13" s="87">
        <v>0</v>
      </c>
    </row>
    <row r="14" spans="1:9" x14ac:dyDescent="0.2">
      <c r="A14" s="201" t="s">
        <v>431</v>
      </c>
      <c r="B14" s="202"/>
      <c r="C14" s="86">
        <f>+C15+C16+C17</f>
        <v>0</v>
      </c>
      <c r="D14" s="86">
        <f t="shared" ref="D14:I14" si="3">+D15+D16+D17</f>
        <v>0</v>
      </c>
      <c r="E14" s="86">
        <f t="shared" si="3"/>
        <v>0</v>
      </c>
      <c r="F14" s="86">
        <f t="shared" si="3"/>
        <v>0</v>
      </c>
      <c r="G14" s="86">
        <f>+G15+G16+G17</f>
        <v>0</v>
      </c>
      <c r="H14" s="86">
        <f t="shared" si="3"/>
        <v>0</v>
      </c>
      <c r="I14" s="86">
        <f t="shared" si="3"/>
        <v>0</v>
      </c>
    </row>
    <row r="15" spans="1:9" x14ac:dyDescent="0.2">
      <c r="A15" s="26"/>
      <c r="B15" s="12" t="s">
        <v>134</v>
      </c>
      <c r="C15" s="87">
        <v>0</v>
      </c>
      <c r="D15" s="87">
        <v>0</v>
      </c>
      <c r="E15" s="87">
        <v>0</v>
      </c>
      <c r="F15" s="87">
        <v>0</v>
      </c>
      <c r="G15" s="87">
        <f t="shared" si="2"/>
        <v>0</v>
      </c>
      <c r="H15" s="87">
        <v>0</v>
      </c>
      <c r="I15" s="87">
        <v>0</v>
      </c>
    </row>
    <row r="16" spans="1:9" x14ac:dyDescent="0.2">
      <c r="A16" s="27"/>
      <c r="B16" s="12" t="s">
        <v>135</v>
      </c>
      <c r="C16" s="87">
        <v>0</v>
      </c>
      <c r="D16" s="87">
        <v>0</v>
      </c>
      <c r="E16" s="87">
        <v>0</v>
      </c>
      <c r="F16" s="87">
        <v>0</v>
      </c>
      <c r="G16" s="87">
        <f t="shared" si="2"/>
        <v>0</v>
      </c>
      <c r="H16" s="87">
        <v>0</v>
      </c>
      <c r="I16" s="87">
        <v>0</v>
      </c>
    </row>
    <row r="17" spans="1:11" x14ac:dyDescent="0.2">
      <c r="A17" s="27"/>
      <c r="B17" s="12" t="s">
        <v>136</v>
      </c>
      <c r="C17" s="87">
        <v>0</v>
      </c>
      <c r="D17" s="87">
        <v>0</v>
      </c>
      <c r="E17" s="87">
        <v>0</v>
      </c>
      <c r="F17" s="87">
        <v>0</v>
      </c>
      <c r="G17" s="87">
        <f t="shared" si="2"/>
        <v>0</v>
      </c>
      <c r="H17" s="87">
        <v>0</v>
      </c>
      <c r="I17" s="87">
        <v>0</v>
      </c>
    </row>
    <row r="18" spans="1:11" x14ac:dyDescent="0.2">
      <c r="A18" s="201" t="s">
        <v>137</v>
      </c>
      <c r="B18" s="202"/>
      <c r="C18" s="86">
        <f>+'FORMATO 1'!G9</f>
        <v>1024069</v>
      </c>
      <c r="D18" s="89">
        <v>0</v>
      </c>
      <c r="E18" s="89">
        <v>0</v>
      </c>
      <c r="F18" s="89">
        <v>0</v>
      </c>
      <c r="G18" s="166">
        <f>+'FORMATO 1'!F9</f>
        <v>695307</v>
      </c>
      <c r="H18" s="89">
        <v>0</v>
      </c>
      <c r="I18" s="89">
        <v>0</v>
      </c>
    </row>
    <row r="19" spans="1:11" x14ac:dyDescent="0.2">
      <c r="A19" s="27"/>
      <c r="B19" s="12"/>
      <c r="C19" s="87"/>
      <c r="D19" s="87"/>
      <c r="E19" s="87"/>
      <c r="F19" s="87"/>
      <c r="G19" s="87"/>
      <c r="H19" s="87"/>
      <c r="I19" s="87"/>
      <c r="K19" s="35"/>
    </row>
    <row r="20" spans="1:11" ht="32.25" customHeight="1" x14ac:dyDescent="0.2">
      <c r="A20" s="201" t="s">
        <v>138</v>
      </c>
      <c r="B20" s="202"/>
      <c r="C20" s="86">
        <f>+C9+C18</f>
        <v>1024069</v>
      </c>
      <c r="D20" s="86">
        <f t="shared" ref="D20:I20" si="4">+D9+D18</f>
        <v>0</v>
      </c>
      <c r="E20" s="86">
        <f t="shared" si="4"/>
        <v>0</v>
      </c>
      <c r="F20" s="86">
        <f t="shared" si="4"/>
        <v>0</v>
      </c>
      <c r="G20" s="86">
        <f>+G9+G18</f>
        <v>695307</v>
      </c>
      <c r="H20" s="86">
        <f t="shared" si="4"/>
        <v>0</v>
      </c>
      <c r="I20" s="86">
        <f t="shared" si="4"/>
        <v>0</v>
      </c>
    </row>
    <row r="21" spans="1:11" x14ac:dyDescent="0.2">
      <c r="A21" s="201"/>
      <c r="B21" s="202"/>
      <c r="C21" s="86"/>
      <c r="D21" s="86"/>
      <c r="E21" s="86"/>
      <c r="F21" s="86"/>
      <c r="G21" s="86"/>
      <c r="H21" s="86"/>
      <c r="I21" s="86"/>
    </row>
    <row r="22" spans="1:11" ht="16.5" customHeight="1" x14ac:dyDescent="0.2">
      <c r="A22" s="201" t="s">
        <v>154</v>
      </c>
      <c r="B22" s="202"/>
      <c r="C22" s="86">
        <f>+C23+C24+C25</f>
        <v>0</v>
      </c>
      <c r="D22" s="86">
        <f t="shared" ref="D22:I22" si="5">+D23+D24+D25</f>
        <v>0</v>
      </c>
      <c r="E22" s="86">
        <f t="shared" si="5"/>
        <v>0</v>
      </c>
      <c r="F22" s="86">
        <f t="shared" si="5"/>
        <v>0</v>
      </c>
      <c r="G22" s="86">
        <f t="shared" si="5"/>
        <v>0</v>
      </c>
      <c r="H22" s="86">
        <f t="shared" si="5"/>
        <v>0</v>
      </c>
      <c r="I22" s="86">
        <f t="shared" si="5"/>
        <v>0</v>
      </c>
    </row>
    <row r="23" spans="1:11" x14ac:dyDescent="0.2">
      <c r="A23" s="203" t="s">
        <v>432</v>
      </c>
      <c r="B23" s="204"/>
      <c r="C23" s="88">
        <v>0</v>
      </c>
      <c r="D23" s="88">
        <v>0</v>
      </c>
      <c r="E23" s="88">
        <v>0</v>
      </c>
      <c r="F23" s="88">
        <v>0</v>
      </c>
      <c r="G23" s="88">
        <v>0</v>
      </c>
      <c r="H23" s="88">
        <v>0</v>
      </c>
      <c r="I23" s="88">
        <v>0</v>
      </c>
    </row>
    <row r="24" spans="1:11" x14ac:dyDescent="0.2">
      <c r="A24" s="203" t="s">
        <v>433</v>
      </c>
      <c r="B24" s="204"/>
      <c r="C24" s="88">
        <v>0</v>
      </c>
      <c r="D24" s="88">
        <v>0</v>
      </c>
      <c r="E24" s="88">
        <v>0</v>
      </c>
      <c r="F24" s="88">
        <v>0</v>
      </c>
      <c r="G24" s="88">
        <v>0</v>
      </c>
      <c r="H24" s="88">
        <v>0</v>
      </c>
      <c r="I24" s="88">
        <v>0</v>
      </c>
    </row>
    <row r="25" spans="1:11" x14ac:dyDescent="0.2">
      <c r="A25" s="203" t="s">
        <v>434</v>
      </c>
      <c r="B25" s="204"/>
      <c r="C25" s="88">
        <v>0</v>
      </c>
      <c r="D25" s="88">
        <v>0</v>
      </c>
      <c r="E25" s="88">
        <v>0</v>
      </c>
      <c r="F25" s="88">
        <v>0</v>
      </c>
      <c r="G25" s="88">
        <v>0</v>
      </c>
      <c r="H25" s="88">
        <v>0</v>
      </c>
      <c r="I25" s="88">
        <v>0</v>
      </c>
    </row>
    <row r="26" spans="1:11" x14ac:dyDescent="0.2">
      <c r="A26" s="207"/>
      <c r="B26" s="208"/>
      <c r="C26" s="88"/>
      <c r="D26" s="88"/>
      <c r="E26" s="88"/>
      <c r="F26" s="88"/>
      <c r="G26" s="88"/>
      <c r="H26" s="88"/>
      <c r="I26" s="88"/>
    </row>
    <row r="27" spans="1:11" ht="37.5" customHeight="1" x14ac:dyDescent="0.2">
      <c r="A27" s="201" t="s">
        <v>155</v>
      </c>
      <c r="B27" s="202"/>
      <c r="C27" s="88">
        <f>+C28+C29+C30</f>
        <v>0</v>
      </c>
      <c r="D27" s="88">
        <f t="shared" ref="D27:I27" si="6">+D28+D29+D30</f>
        <v>0</v>
      </c>
      <c r="E27" s="88">
        <f t="shared" si="6"/>
        <v>0</v>
      </c>
      <c r="F27" s="88">
        <f t="shared" si="6"/>
        <v>0</v>
      </c>
      <c r="G27" s="88">
        <f t="shared" si="6"/>
        <v>0</v>
      </c>
      <c r="H27" s="88">
        <f t="shared" si="6"/>
        <v>0</v>
      </c>
      <c r="I27" s="88">
        <f t="shared" si="6"/>
        <v>0</v>
      </c>
    </row>
    <row r="28" spans="1:11" x14ac:dyDescent="0.2">
      <c r="A28" s="203" t="s">
        <v>139</v>
      </c>
      <c r="B28" s="204"/>
      <c r="C28" s="88">
        <v>0</v>
      </c>
      <c r="D28" s="88">
        <v>0</v>
      </c>
      <c r="E28" s="88">
        <v>0</v>
      </c>
      <c r="F28" s="88">
        <v>0</v>
      </c>
      <c r="G28" s="88">
        <v>0</v>
      </c>
      <c r="H28" s="88">
        <v>0</v>
      </c>
      <c r="I28" s="88">
        <v>0</v>
      </c>
    </row>
    <row r="29" spans="1:11" x14ac:dyDescent="0.2">
      <c r="A29" s="203" t="s">
        <v>140</v>
      </c>
      <c r="B29" s="204"/>
      <c r="C29" s="88">
        <v>0</v>
      </c>
      <c r="D29" s="88">
        <v>0</v>
      </c>
      <c r="E29" s="88">
        <v>0</v>
      </c>
      <c r="F29" s="88">
        <v>0</v>
      </c>
      <c r="G29" s="88">
        <v>0</v>
      </c>
      <c r="H29" s="88">
        <v>0</v>
      </c>
      <c r="I29" s="88">
        <v>0</v>
      </c>
    </row>
    <row r="30" spans="1:11" x14ac:dyDescent="0.2">
      <c r="A30" s="203" t="s">
        <v>141</v>
      </c>
      <c r="B30" s="204"/>
      <c r="C30" s="88">
        <v>0</v>
      </c>
      <c r="D30" s="88">
        <v>0</v>
      </c>
      <c r="E30" s="88">
        <v>0</v>
      </c>
      <c r="F30" s="88">
        <v>0</v>
      </c>
      <c r="G30" s="88">
        <v>0</v>
      </c>
      <c r="H30" s="88">
        <v>0</v>
      </c>
      <c r="I30" s="88">
        <v>0</v>
      </c>
    </row>
    <row r="31" spans="1:11" ht="13.5" thickBot="1" x14ac:dyDescent="0.25">
      <c r="A31" s="205"/>
      <c r="B31" s="206"/>
      <c r="C31" s="32"/>
      <c r="D31" s="32"/>
      <c r="E31" s="32"/>
      <c r="F31" s="32"/>
      <c r="G31" s="32"/>
      <c r="H31" s="32"/>
      <c r="I31" s="32"/>
    </row>
    <row r="33" spans="1:9" ht="43.5" customHeight="1" x14ac:dyDescent="0.2">
      <c r="A33" s="31">
        <v>1</v>
      </c>
      <c r="B33" s="200" t="s">
        <v>152</v>
      </c>
      <c r="C33" s="200"/>
      <c r="D33" s="200"/>
      <c r="E33" s="200"/>
      <c r="F33" s="200"/>
      <c r="G33" s="200"/>
      <c r="H33" s="200"/>
      <c r="I33" s="200"/>
    </row>
    <row r="34" spans="1:9" ht="25.5" customHeight="1" x14ac:dyDescent="0.2">
      <c r="A34" s="31">
        <v>2</v>
      </c>
      <c r="B34" s="200" t="s">
        <v>153</v>
      </c>
      <c r="C34" s="200"/>
      <c r="D34" s="200"/>
      <c r="E34" s="200"/>
      <c r="F34" s="200"/>
      <c r="G34" s="200"/>
      <c r="H34" s="200"/>
      <c r="I34" s="200"/>
    </row>
    <row r="37" spans="1:9" ht="13.5" thickBot="1" x14ac:dyDescent="0.25"/>
    <row r="38" spans="1:9" ht="20.100000000000001" customHeight="1" x14ac:dyDescent="0.2">
      <c r="A38" s="177" t="s">
        <v>142</v>
      </c>
      <c r="B38" s="179"/>
      <c r="C38" s="28" t="s">
        <v>143</v>
      </c>
      <c r="D38" s="129" t="s">
        <v>145</v>
      </c>
      <c r="E38" s="129" t="s">
        <v>148</v>
      </c>
      <c r="F38" s="186" t="s">
        <v>150</v>
      </c>
      <c r="G38" s="186" t="s">
        <v>438</v>
      </c>
    </row>
    <row r="39" spans="1:9" ht="20.100000000000001" customHeight="1" x14ac:dyDescent="0.2">
      <c r="A39" s="196"/>
      <c r="B39" s="197"/>
      <c r="C39" s="3" t="s">
        <v>144</v>
      </c>
      <c r="D39" s="127" t="s">
        <v>146</v>
      </c>
      <c r="E39" s="127" t="s">
        <v>149</v>
      </c>
      <c r="F39" s="187"/>
      <c r="G39" s="187"/>
    </row>
    <row r="40" spans="1:9" ht="20.100000000000001" customHeight="1" thickBot="1" x14ac:dyDescent="0.25">
      <c r="A40" s="198"/>
      <c r="B40" s="199"/>
      <c r="C40" s="29"/>
      <c r="D40" s="128" t="s">
        <v>147</v>
      </c>
      <c r="E40" s="29"/>
      <c r="F40" s="188"/>
      <c r="G40" s="188"/>
    </row>
    <row r="41" spans="1:9" ht="25.5" customHeight="1" x14ac:dyDescent="0.2">
      <c r="A41" s="190" t="s">
        <v>151</v>
      </c>
      <c r="B41" s="191"/>
      <c r="C41" s="22">
        <f>+C42+C43+C44</f>
        <v>0</v>
      </c>
      <c r="D41" s="40">
        <v>0</v>
      </c>
      <c r="E41" s="40">
        <v>0</v>
      </c>
      <c r="F41" s="22">
        <f>+F42+F43+F44</f>
        <v>0</v>
      </c>
      <c r="G41" s="40">
        <v>0</v>
      </c>
    </row>
    <row r="42" spans="1:9" ht="15" customHeight="1" x14ac:dyDescent="0.2">
      <c r="A42" s="192" t="s">
        <v>435</v>
      </c>
      <c r="B42" s="193"/>
      <c r="C42" s="20">
        <v>0</v>
      </c>
      <c r="D42" s="33">
        <v>0</v>
      </c>
      <c r="E42" s="33">
        <v>0</v>
      </c>
      <c r="F42" s="20">
        <v>0</v>
      </c>
      <c r="G42" s="33">
        <v>0</v>
      </c>
    </row>
    <row r="43" spans="1:9" ht="19.5" customHeight="1" x14ac:dyDescent="0.2">
      <c r="A43" s="192" t="s">
        <v>436</v>
      </c>
      <c r="B43" s="193"/>
      <c r="C43" s="20">
        <v>0</v>
      </c>
      <c r="D43" s="33">
        <v>0</v>
      </c>
      <c r="E43" s="33">
        <v>0</v>
      </c>
      <c r="F43" s="20">
        <v>0</v>
      </c>
      <c r="G43" s="33">
        <v>0</v>
      </c>
    </row>
    <row r="44" spans="1:9" ht="13.5" customHeight="1" thickBot="1" x14ac:dyDescent="0.25">
      <c r="A44" s="194" t="s">
        <v>437</v>
      </c>
      <c r="B44" s="195"/>
      <c r="C44" s="21">
        <v>0</v>
      </c>
      <c r="D44" s="34">
        <v>0</v>
      </c>
      <c r="E44" s="34">
        <v>0</v>
      </c>
      <c r="F44" s="21">
        <v>0</v>
      </c>
      <c r="G44" s="34">
        <v>0</v>
      </c>
    </row>
    <row r="50" spans="2:8" x14ac:dyDescent="0.2">
      <c r="B50" s="189" t="s">
        <v>453</v>
      </c>
      <c r="C50" s="189"/>
      <c r="D50" s="189"/>
      <c r="E50" s="189" t="s">
        <v>447</v>
      </c>
      <c r="F50" s="189"/>
      <c r="G50" s="189"/>
      <c r="H50" s="189"/>
    </row>
    <row r="51" spans="2:8" x14ac:dyDescent="0.2">
      <c r="B51" s="189" t="s">
        <v>454</v>
      </c>
      <c r="C51" s="189"/>
      <c r="D51" s="189"/>
      <c r="E51" s="189" t="s">
        <v>448</v>
      </c>
      <c r="F51" s="189"/>
      <c r="G51" s="189"/>
      <c r="H51" s="189"/>
    </row>
  </sheetData>
  <mergeCells count="41">
    <mergeCell ref="A2:I2"/>
    <mergeCell ref="A3:I3"/>
    <mergeCell ref="A4:I4"/>
    <mergeCell ref="A5:I5"/>
    <mergeCell ref="A6:B7"/>
    <mergeCell ref="D6:D7"/>
    <mergeCell ref="E6:E7"/>
    <mergeCell ref="F6:F7"/>
    <mergeCell ref="H6:H7"/>
    <mergeCell ref="I6:I7"/>
    <mergeCell ref="C6:C7"/>
    <mergeCell ref="A26:B26"/>
    <mergeCell ref="A8:B8"/>
    <mergeCell ref="A9:B9"/>
    <mergeCell ref="A10:B10"/>
    <mergeCell ref="A14:B14"/>
    <mergeCell ref="A18:B18"/>
    <mergeCell ref="A20:B20"/>
    <mergeCell ref="A21:B21"/>
    <mergeCell ref="A22:B22"/>
    <mergeCell ref="A23:B23"/>
    <mergeCell ref="A24:B24"/>
    <mergeCell ref="A25:B25"/>
    <mergeCell ref="B33:I33"/>
    <mergeCell ref="B34:I34"/>
    <mergeCell ref="A27:B27"/>
    <mergeCell ref="A28:B28"/>
    <mergeCell ref="A29:B29"/>
    <mergeCell ref="A30:B30"/>
    <mergeCell ref="A31:B31"/>
    <mergeCell ref="G38:G40"/>
    <mergeCell ref="B50:D50"/>
    <mergeCell ref="B51:D51"/>
    <mergeCell ref="E50:H50"/>
    <mergeCell ref="E51:H51"/>
    <mergeCell ref="A41:B41"/>
    <mergeCell ref="A42:B42"/>
    <mergeCell ref="A43:B43"/>
    <mergeCell ref="A44:B44"/>
    <mergeCell ref="F38:F40"/>
    <mergeCell ref="A38:B40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portrait" r:id="rId1"/>
  <ignoredErrors>
    <ignoredError sqref="G14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28"/>
  <sheetViews>
    <sheetView zoomScale="90" zoomScaleNormal="90" workbookViewId="0">
      <selection activeCell="A5" sqref="A5:K5"/>
    </sheetView>
  </sheetViews>
  <sheetFormatPr baseColWidth="10" defaultRowHeight="15" x14ac:dyDescent="0.25"/>
  <cols>
    <col min="1" max="1" width="58.5703125" customWidth="1"/>
    <col min="2" max="2" width="17.5703125" customWidth="1"/>
    <col min="3" max="3" width="18.85546875" customWidth="1"/>
    <col min="4" max="4" width="17.42578125" customWidth="1"/>
    <col min="5" max="5" width="15.28515625" customWidth="1"/>
    <col min="6" max="6" width="15.42578125" customWidth="1"/>
    <col min="7" max="7" width="16.42578125" customWidth="1"/>
    <col min="8" max="8" width="19" customWidth="1"/>
    <col min="9" max="9" width="21.140625" customWidth="1"/>
    <col min="10" max="10" width="18.28515625" customWidth="1"/>
    <col min="11" max="11" width="23.28515625" customWidth="1"/>
  </cols>
  <sheetData>
    <row r="1" spans="1:12" ht="15.75" thickBot="1" x14ac:dyDescent="0.3"/>
    <row r="2" spans="1:12" ht="15.75" thickBot="1" x14ac:dyDescent="0.3">
      <c r="A2" s="211" t="s">
        <v>119</v>
      </c>
      <c r="B2" s="212"/>
      <c r="C2" s="212"/>
      <c r="D2" s="212"/>
      <c r="E2" s="212"/>
      <c r="F2" s="212"/>
      <c r="G2" s="212"/>
      <c r="H2" s="212"/>
      <c r="I2" s="212"/>
      <c r="J2" s="212"/>
      <c r="K2" s="213"/>
    </row>
    <row r="3" spans="1:12" ht="15.75" thickBot="1" x14ac:dyDescent="0.3">
      <c r="A3" s="214" t="s">
        <v>156</v>
      </c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12" ht="15.75" thickBot="1" x14ac:dyDescent="0.3">
      <c r="A4" s="214" t="s">
        <v>461</v>
      </c>
      <c r="B4" s="215"/>
      <c r="C4" s="215"/>
      <c r="D4" s="215"/>
      <c r="E4" s="215"/>
      <c r="F4" s="215"/>
      <c r="G4" s="215"/>
      <c r="H4" s="215"/>
      <c r="I4" s="215"/>
      <c r="J4" s="215"/>
      <c r="K4" s="216"/>
    </row>
    <row r="5" spans="1:12" ht="15.75" thickBot="1" x14ac:dyDescent="0.3">
      <c r="A5" s="214" t="s">
        <v>1</v>
      </c>
      <c r="B5" s="215"/>
      <c r="C5" s="215"/>
      <c r="D5" s="215"/>
      <c r="E5" s="215"/>
      <c r="F5" s="215"/>
      <c r="G5" s="215"/>
      <c r="H5" s="215"/>
      <c r="I5" s="215"/>
      <c r="J5" s="215"/>
      <c r="K5" s="216"/>
    </row>
    <row r="6" spans="1:12" ht="90" thickBot="1" x14ac:dyDescent="0.3">
      <c r="A6" s="37" t="s">
        <v>157</v>
      </c>
      <c r="B6" s="4" t="s">
        <v>158</v>
      </c>
      <c r="C6" s="4" t="s">
        <v>159</v>
      </c>
      <c r="D6" s="4" t="s">
        <v>160</v>
      </c>
      <c r="E6" s="4" t="s">
        <v>161</v>
      </c>
      <c r="F6" s="4" t="s">
        <v>162</v>
      </c>
      <c r="G6" s="4" t="s">
        <v>163</v>
      </c>
      <c r="H6" s="4" t="s">
        <v>164</v>
      </c>
      <c r="I6" s="4" t="s">
        <v>176</v>
      </c>
      <c r="J6" s="4" t="s">
        <v>177</v>
      </c>
      <c r="K6" s="4" t="s">
        <v>178</v>
      </c>
    </row>
    <row r="7" spans="1:12" x14ac:dyDescent="0.25">
      <c r="A7" s="9"/>
      <c r="B7" s="18"/>
      <c r="C7" s="18"/>
      <c r="D7" s="18"/>
      <c r="E7" s="18"/>
      <c r="F7" s="18"/>
      <c r="G7" s="18"/>
      <c r="H7" s="18"/>
      <c r="I7" s="18"/>
      <c r="J7" s="18"/>
      <c r="K7" s="18"/>
    </row>
    <row r="8" spans="1:12" x14ac:dyDescent="0.25">
      <c r="A8" s="30" t="s">
        <v>165</v>
      </c>
      <c r="B8" s="39"/>
      <c r="C8" s="39"/>
      <c r="D8" s="39"/>
      <c r="E8" s="40">
        <f>+E9+E10+E11+E12</f>
        <v>0</v>
      </c>
      <c r="F8" s="39"/>
      <c r="G8" s="40">
        <f t="shared" ref="G8:K8" si="0">+G9+G10+G11+G12</f>
        <v>0</v>
      </c>
      <c r="H8" s="40">
        <f t="shared" si="0"/>
        <v>0</v>
      </c>
      <c r="I8" s="40">
        <f t="shared" si="0"/>
        <v>0</v>
      </c>
      <c r="J8" s="40">
        <f t="shared" si="0"/>
        <v>0</v>
      </c>
      <c r="K8" s="40">
        <f t="shared" si="0"/>
        <v>0</v>
      </c>
    </row>
    <row r="9" spans="1:12" x14ac:dyDescent="0.25">
      <c r="A9" s="38" t="s">
        <v>166</v>
      </c>
      <c r="B9" s="39"/>
      <c r="C9" s="39"/>
      <c r="D9" s="39"/>
      <c r="E9" s="33">
        <v>0</v>
      </c>
      <c r="F9" s="39"/>
      <c r="G9" s="33">
        <v>0</v>
      </c>
      <c r="H9" s="33">
        <v>0</v>
      </c>
      <c r="I9" s="33">
        <v>0</v>
      </c>
      <c r="J9" s="33">
        <v>0</v>
      </c>
      <c r="K9" s="33">
        <f>+E9-J9</f>
        <v>0</v>
      </c>
    </row>
    <row r="10" spans="1:12" x14ac:dyDescent="0.25">
      <c r="A10" s="38" t="s">
        <v>167</v>
      </c>
      <c r="B10" s="39"/>
      <c r="C10" s="39"/>
      <c r="D10" s="39"/>
      <c r="E10" s="33">
        <v>0</v>
      </c>
      <c r="F10" s="39"/>
      <c r="G10" s="33">
        <v>0</v>
      </c>
      <c r="H10" s="33">
        <v>0</v>
      </c>
      <c r="I10" s="33">
        <v>0</v>
      </c>
      <c r="J10" s="33">
        <v>0</v>
      </c>
      <c r="K10" s="33">
        <f t="shared" ref="K10:K12" si="1">+E10-J10</f>
        <v>0</v>
      </c>
    </row>
    <row r="11" spans="1:12" x14ac:dyDescent="0.25">
      <c r="A11" s="38" t="s">
        <v>168</v>
      </c>
      <c r="B11" s="39"/>
      <c r="C11" s="39"/>
      <c r="D11" s="39"/>
      <c r="E11" s="33">
        <v>0</v>
      </c>
      <c r="F11" s="39"/>
      <c r="G11" s="33">
        <v>0</v>
      </c>
      <c r="H11" s="33">
        <v>0</v>
      </c>
      <c r="I11" s="33">
        <v>0</v>
      </c>
      <c r="J11" s="33">
        <v>0</v>
      </c>
      <c r="K11" s="33">
        <f t="shared" si="1"/>
        <v>0</v>
      </c>
    </row>
    <row r="12" spans="1:12" x14ac:dyDescent="0.25">
      <c r="A12" s="38" t="s">
        <v>169</v>
      </c>
      <c r="B12" s="39"/>
      <c r="C12" s="39"/>
      <c r="D12" s="39"/>
      <c r="E12" s="33">
        <v>0</v>
      </c>
      <c r="F12" s="39"/>
      <c r="G12" s="33">
        <v>0</v>
      </c>
      <c r="H12" s="33">
        <v>0</v>
      </c>
      <c r="I12" s="33">
        <v>0</v>
      </c>
      <c r="J12" s="33">
        <v>0</v>
      </c>
      <c r="K12" s="33">
        <f t="shared" si="1"/>
        <v>0</v>
      </c>
    </row>
    <row r="13" spans="1:12" x14ac:dyDescent="0.25">
      <c r="A13" s="14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2" x14ac:dyDescent="0.25">
      <c r="A14" s="30" t="s">
        <v>170</v>
      </c>
      <c r="B14" s="39"/>
      <c r="C14" s="39"/>
      <c r="D14" s="39"/>
      <c r="E14" s="40">
        <f>+E15+E16+E17+E18</f>
        <v>0</v>
      </c>
      <c r="F14" s="39"/>
      <c r="G14" s="40">
        <f t="shared" ref="G14" si="2">+G15+G16+G17+G18</f>
        <v>0</v>
      </c>
      <c r="H14" s="40">
        <f t="shared" ref="H14" si="3">+H15+H16+H17+H18</f>
        <v>0</v>
      </c>
      <c r="I14" s="40">
        <f t="shared" ref="I14" si="4">+I15+I16+I17+I18</f>
        <v>0</v>
      </c>
      <c r="J14" s="40">
        <f t="shared" ref="J14" si="5">+J15+J16+J17+J18</f>
        <v>0</v>
      </c>
      <c r="K14" s="40">
        <f t="shared" ref="K14" si="6">+K15+K16+K17+K18</f>
        <v>0</v>
      </c>
    </row>
    <row r="15" spans="1:12" x14ac:dyDescent="0.25">
      <c r="A15" s="38" t="s">
        <v>171</v>
      </c>
      <c r="B15" s="39"/>
      <c r="C15" s="39"/>
      <c r="D15" s="39"/>
      <c r="E15" s="33">
        <v>0</v>
      </c>
      <c r="F15" s="39"/>
      <c r="G15" s="33">
        <v>0</v>
      </c>
      <c r="H15" s="33">
        <v>0</v>
      </c>
      <c r="I15" s="33">
        <v>0</v>
      </c>
      <c r="J15" s="33">
        <v>0</v>
      </c>
      <c r="K15" s="33">
        <f>+E15-J15</f>
        <v>0</v>
      </c>
      <c r="L15" s="41"/>
    </row>
    <row r="16" spans="1:12" x14ac:dyDescent="0.25">
      <c r="A16" s="38" t="s">
        <v>172</v>
      </c>
      <c r="B16" s="39"/>
      <c r="C16" s="39"/>
      <c r="D16" s="39"/>
      <c r="E16" s="33">
        <v>0</v>
      </c>
      <c r="F16" s="39"/>
      <c r="G16" s="33">
        <v>0</v>
      </c>
      <c r="H16" s="33">
        <v>0</v>
      </c>
      <c r="I16" s="33">
        <v>0</v>
      </c>
      <c r="J16" s="33">
        <v>0</v>
      </c>
      <c r="K16" s="33">
        <f t="shared" ref="K16:K18" si="7">+E16-J16</f>
        <v>0</v>
      </c>
      <c r="L16" s="41"/>
    </row>
    <row r="17" spans="1:12" x14ac:dyDescent="0.25">
      <c r="A17" s="38" t="s">
        <v>173</v>
      </c>
      <c r="B17" s="39"/>
      <c r="C17" s="39"/>
      <c r="D17" s="39"/>
      <c r="E17" s="33">
        <v>0</v>
      </c>
      <c r="F17" s="39"/>
      <c r="G17" s="33">
        <v>0</v>
      </c>
      <c r="H17" s="33">
        <v>0</v>
      </c>
      <c r="I17" s="33">
        <v>0</v>
      </c>
      <c r="J17" s="33">
        <v>0</v>
      </c>
      <c r="K17" s="33">
        <f t="shared" si="7"/>
        <v>0</v>
      </c>
      <c r="L17" s="41"/>
    </row>
    <row r="18" spans="1:12" x14ac:dyDescent="0.25">
      <c r="A18" s="38" t="s">
        <v>174</v>
      </c>
      <c r="B18" s="39"/>
      <c r="C18" s="39"/>
      <c r="D18" s="39"/>
      <c r="E18" s="33">
        <v>0</v>
      </c>
      <c r="F18" s="39"/>
      <c r="G18" s="33">
        <v>0</v>
      </c>
      <c r="H18" s="33">
        <v>0</v>
      </c>
      <c r="I18" s="33">
        <v>0</v>
      </c>
      <c r="J18" s="33">
        <v>0</v>
      </c>
      <c r="K18" s="33">
        <f t="shared" si="7"/>
        <v>0</v>
      </c>
      <c r="L18" s="41"/>
    </row>
    <row r="19" spans="1:12" x14ac:dyDescent="0.25">
      <c r="A19" s="14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ht="25.5" x14ac:dyDescent="0.25">
      <c r="A20" s="30" t="s">
        <v>175</v>
      </c>
      <c r="B20" s="39"/>
      <c r="C20" s="39"/>
      <c r="D20" s="39"/>
      <c r="E20" s="40">
        <f>+E8+E14</f>
        <v>0</v>
      </c>
      <c r="F20" s="39"/>
      <c r="G20" s="40">
        <f t="shared" ref="G20:K20" si="8">+G8+G14</f>
        <v>0</v>
      </c>
      <c r="H20" s="40">
        <f t="shared" si="8"/>
        <v>0</v>
      </c>
      <c r="I20" s="40">
        <f t="shared" si="8"/>
        <v>0</v>
      </c>
      <c r="J20" s="40">
        <f t="shared" si="8"/>
        <v>0</v>
      </c>
      <c r="K20" s="40">
        <f t="shared" si="8"/>
        <v>0</v>
      </c>
    </row>
    <row r="21" spans="1:12" ht="15.75" thickBot="1" x14ac:dyDescent="0.3">
      <c r="A21" s="19"/>
      <c r="B21" s="36"/>
      <c r="C21" s="36"/>
      <c r="D21" s="36"/>
      <c r="E21" s="36"/>
      <c r="F21" s="36"/>
      <c r="G21" s="36"/>
      <c r="H21" s="36"/>
      <c r="I21" s="36"/>
      <c r="J21" s="36"/>
      <c r="K21" s="36"/>
    </row>
    <row r="27" spans="1:12" x14ac:dyDescent="0.25">
      <c r="A27" s="219" t="s">
        <v>453</v>
      </c>
      <c r="B27" s="219"/>
      <c r="C27" s="219"/>
      <c r="D27" s="219"/>
      <c r="E27" s="219"/>
      <c r="G27" s="219" t="s">
        <v>447</v>
      </c>
      <c r="H27" s="219"/>
      <c r="I27" s="219"/>
      <c r="J27" s="219"/>
      <c r="K27" s="219"/>
    </row>
    <row r="28" spans="1:12" x14ac:dyDescent="0.25">
      <c r="A28" s="219" t="s">
        <v>454</v>
      </c>
      <c r="B28" s="219"/>
      <c r="C28" s="219"/>
      <c r="D28" s="219"/>
      <c r="E28" s="219"/>
      <c r="G28" s="219" t="s">
        <v>448</v>
      </c>
      <c r="H28" s="219"/>
      <c r="I28" s="219"/>
      <c r="J28" s="219"/>
      <c r="K28" s="219"/>
    </row>
  </sheetData>
  <mergeCells count="8">
    <mergeCell ref="A28:E28"/>
    <mergeCell ref="G27:K27"/>
    <mergeCell ref="G28:K28"/>
    <mergeCell ref="A2:K2"/>
    <mergeCell ref="A3:K3"/>
    <mergeCell ref="A4:K4"/>
    <mergeCell ref="A5:K5"/>
    <mergeCell ref="A27:E27"/>
  </mergeCells>
  <printOptions horizontalCentered="1"/>
  <pageMargins left="0.9055118110236221" right="0.9055118110236221" top="0.94488188976377963" bottom="0.74803149606299213" header="0.31496062992125984" footer="0.31496062992125984"/>
  <pageSetup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87"/>
  <sheetViews>
    <sheetView zoomScaleNormal="100" workbookViewId="0">
      <selection activeCell="G19" sqref="G19"/>
    </sheetView>
  </sheetViews>
  <sheetFormatPr baseColWidth="10" defaultRowHeight="15" x14ac:dyDescent="0.25"/>
  <cols>
    <col min="1" max="1" width="11.42578125" customWidth="1"/>
    <col min="2" max="2" width="96.85546875" customWidth="1"/>
    <col min="3" max="3" width="28.7109375" customWidth="1"/>
    <col min="4" max="4" width="16.85546875" customWidth="1"/>
    <col min="5" max="5" width="28.28515625" customWidth="1"/>
  </cols>
  <sheetData>
    <row r="1" spans="1:7" ht="15.75" thickBot="1" x14ac:dyDescent="0.3"/>
    <row r="2" spans="1:7" x14ac:dyDescent="0.25">
      <c r="A2" s="177" t="s">
        <v>119</v>
      </c>
      <c r="B2" s="178"/>
      <c r="C2" s="178"/>
      <c r="D2" s="178"/>
      <c r="E2" s="179"/>
    </row>
    <row r="3" spans="1:7" x14ac:dyDescent="0.25">
      <c r="A3" s="196" t="s">
        <v>179</v>
      </c>
      <c r="B3" s="222"/>
      <c r="C3" s="222"/>
      <c r="D3" s="222"/>
      <c r="E3" s="197"/>
    </row>
    <row r="4" spans="1:7" x14ac:dyDescent="0.25">
      <c r="A4" s="196" t="s">
        <v>463</v>
      </c>
      <c r="B4" s="222"/>
      <c r="C4" s="222"/>
      <c r="D4" s="222"/>
      <c r="E4" s="197"/>
    </row>
    <row r="5" spans="1:7" ht="15.75" thickBot="1" x14ac:dyDescent="0.3">
      <c r="A5" s="198" t="s">
        <v>1</v>
      </c>
      <c r="B5" s="223"/>
      <c r="C5" s="223"/>
      <c r="D5" s="223"/>
      <c r="E5" s="199"/>
    </row>
    <row r="6" spans="1:7" ht="15.75" thickBot="1" x14ac:dyDescent="0.3">
      <c r="A6" s="42"/>
      <c r="B6" s="25"/>
      <c r="C6" s="25"/>
      <c r="D6" s="25"/>
      <c r="E6" s="25"/>
    </row>
    <row r="7" spans="1:7" x14ac:dyDescent="0.25">
      <c r="A7" s="232" t="s">
        <v>180</v>
      </c>
      <c r="B7" s="233"/>
      <c r="C7" s="28" t="s">
        <v>181</v>
      </c>
      <c r="D7" s="186" t="s">
        <v>183</v>
      </c>
      <c r="E7" s="28" t="s">
        <v>184</v>
      </c>
    </row>
    <row r="8" spans="1:7" ht="15.75" thickBot="1" x14ac:dyDescent="0.3">
      <c r="A8" s="234"/>
      <c r="B8" s="235"/>
      <c r="C8" s="4" t="s">
        <v>182</v>
      </c>
      <c r="D8" s="188"/>
      <c r="E8" s="4" t="s">
        <v>185</v>
      </c>
    </row>
    <row r="9" spans="1:7" x14ac:dyDescent="0.25">
      <c r="A9" s="43"/>
      <c r="B9" s="44"/>
      <c r="C9" s="44"/>
      <c r="D9" s="44"/>
      <c r="E9" s="44"/>
    </row>
    <row r="10" spans="1:7" x14ac:dyDescent="0.25">
      <c r="A10" s="43"/>
      <c r="B10" s="45" t="s">
        <v>186</v>
      </c>
      <c r="C10" s="90">
        <f>+C11+C12+C13</f>
        <v>60939689</v>
      </c>
      <c r="D10" s="90">
        <f>+D11+D12+D13</f>
        <v>43836758</v>
      </c>
      <c r="E10" s="90">
        <f>+E11+E12+E13</f>
        <v>43836758</v>
      </c>
      <c r="G10" s="154">
        <f>+D10-E10</f>
        <v>0</v>
      </c>
    </row>
    <row r="11" spans="1:7" x14ac:dyDescent="0.25">
      <c r="A11" s="43"/>
      <c r="B11" s="46" t="s">
        <v>187</v>
      </c>
      <c r="C11" s="91">
        <v>15822945</v>
      </c>
      <c r="D11" s="91">
        <v>12638665</v>
      </c>
      <c r="E11" s="91">
        <v>12638665</v>
      </c>
    </row>
    <row r="12" spans="1:7" x14ac:dyDescent="0.25">
      <c r="A12" s="43"/>
      <c r="B12" s="46" t="s">
        <v>188</v>
      </c>
      <c r="C12" s="91">
        <v>45116744</v>
      </c>
      <c r="D12" s="91">
        <v>31198093</v>
      </c>
      <c r="E12" s="91">
        <v>31198093</v>
      </c>
    </row>
    <row r="13" spans="1:7" x14ac:dyDescent="0.25">
      <c r="A13" s="43"/>
      <c r="B13" s="46" t="s">
        <v>189</v>
      </c>
      <c r="C13" s="91">
        <f>+'FORMATO 5'!D71</f>
        <v>0</v>
      </c>
      <c r="D13" s="91">
        <f>+'FORMATO 5'!G71</f>
        <v>0</v>
      </c>
      <c r="E13" s="91">
        <f>+'FORMATO 5'!H71</f>
        <v>0</v>
      </c>
    </row>
    <row r="14" spans="1:7" x14ac:dyDescent="0.25">
      <c r="A14" s="43"/>
      <c r="B14" s="44"/>
      <c r="C14" s="91"/>
      <c r="D14" s="91"/>
      <c r="E14" s="91"/>
    </row>
    <row r="15" spans="1:7" x14ac:dyDescent="0.25">
      <c r="A15" s="47"/>
      <c r="B15" s="45" t="s">
        <v>221</v>
      </c>
      <c r="C15" s="90">
        <f>+C16+C17</f>
        <v>60939689</v>
      </c>
      <c r="D15" s="90">
        <f>+D16+D17</f>
        <v>38171180</v>
      </c>
      <c r="E15" s="90">
        <f>+E16+E17</f>
        <v>38171180</v>
      </c>
    </row>
    <row r="16" spans="1:7" x14ac:dyDescent="0.25">
      <c r="A16" s="43"/>
      <c r="B16" s="46" t="s">
        <v>190</v>
      </c>
      <c r="C16" s="91">
        <v>15822945</v>
      </c>
      <c r="D16" s="91">
        <v>8877106</v>
      </c>
      <c r="E16" s="91">
        <v>8877106</v>
      </c>
      <c r="G16" s="154">
        <f>+D10-D15</f>
        <v>5665578</v>
      </c>
    </row>
    <row r="17" spans="1:10" x14ac:dyDescent="0.25">
      <c r="A17" s="43"/>
      <c r="B17" s="46" t="s">
        <v>191</v>
      </c>
      <c r="C17" s="91">
        <v>45116744</v>
      </c>
      <c r="D17" s="91">
        <v>29294074</v>
      </c>
      <c r="E17" s="91">
        <v>29294074</v>
      </c>
      <c r="G17" s="154"/>
    </row>
    <row r="18" spans="1:10" x14ac:dyDescent="0.25">
      <c r="A18" s="43"/>
      <c r="B18" s="44"/>
      <c r="C18" s="91"/>
      <c r="D18" s="91"/>
      <c r="E18" s="91"/>
    </row>
    <row r="19" spans="1:10" x14ac:dyDescent="0.25">
      <c r="A19" s="43"/>
      <c r="B19" s="45" t="s">
        <v>192</v>
      </c>
      <c r="C19" s="92">
        <f>+C20+C21</f>
        <v>0</v>
      </c>
      <c r="D19" s="170">
        <f>+D20+D21</f>
        <v>0</v>
      </c>
      <c r="E19" s="170">
        <f>+E20+E21</f>
        <v>0</v>
      </c>
      <c r="F19" s="137"/>
      <c r="G19" s="137"/>
      <c r="H19" s="137"/>
      <c r="I19" s="137"/>
      <c r="J19" s="137"/>
    </row>
    <row r="20" spans="1:10" x14ac:dyDescent="0.25">
      <c r="A20" s="43"/>
      <c r="B20" s="46" t="s">
        <v>193</v>
      </c>
      <c r="C20" s="93">
        <v>0</v>
      </c>
      <c r="D20" s="171">
        <v>0</v>
      </c>
      <c r="E20" s="171">
        <v>0</v>
      </c>
      <c r="F20" s="137"/>
      <c r="G20" s="137"/>
      <c r="H20" s="137"/>
      <c r="I20" s="137"/>
      <c r="J20" s="137"/>
    </row>
    <row r="21" spans="1:10" x14ac:dyDescent="0.25">
      <c r="A21" s="43"/>
      <c r="B21" s="46" t="s">
        <v>194</v>
      </c>
      <c r="C21" s="93">
        <v>0</v>
      </c>
      <c r="D21" s="171">
        <v>0</v>
      </c>
      <c r="E21" s="171">
        <v>0</v>
      </c>
      <c r="F21" s="137"/>
      <c r="G21" s="137"/>
      <c r="H21" s="137"/>
      <c r="I21" s="137"/>
      <c r="J21" s="137"/>
    </row>
    <row r="22" spans="1:10" x14ac:dyDescent="0.25">
      <c r="A22" s="43"/>
      <c r="B22" s="44"/>
      <c r="C22" s="91"/>
      <c r="D22" s="171"/>
      <c r="E22" s="171"/>
      <c r="F22" s="137"/>
      <c r="G22" s="137"/>
      <c r="H22" s="137"/>
      <c r="I22" s="137"/>
      <c r="J22" s="137"/>
    </row>
    <row r="23" spans="1:10" x14ac:dyDescent="0.25">
      <c r="A23" s="43"/>
      <c r="B23" s="45" t="s">
        <v>195</v>
      </c>
      <c r="C23" s="91">
        <f>+C10-C15+C19</f>
        <v>0</v>
      </c>
      <c r="D23" s="91">
        <f>+D10-D15+D19</f>
        <v>5665578</v>
      </c>
      <c r="E23" s="91">
        <f>+E10-E15+E19</f>
        <v>5665578</v>
      </c>
    </row>
    <row r="24" spans="1:10" x14ac:dyDescent="0.25">
      <c r="A24" s="43"/>
      <c r="B24" s="45" t="s">
        <v>196</v>
      </c>
      <c r="C24" s="91">
        <f>+C23-C13</f>
        <v>0</v>
      </c>
      <c r="D24" s="91">
        <f>+D23-D13</f>
        <v>5665578</v>
      </c>
      <c r="E24" s="91">
        <f>+E23-E13</f>
        <v>5665578</v>
      </c>
    </row>
    <row r="25" spans="1:10" x14ac:dyDescent="0.25">
      <c r="A25" s="43"/>
      <c r="B25" s="45" t="s">
        <v>197</v>
      </c>
      <c r="C25" s="91">
        <f>+C24-C19</f>
        <v>0</v>
      </c>
      <c r="D25" s="91">
        <f>+D24-D19</f>
        <v>5665578</v>
      </c>
      <c r="E25" s="91">
        <f>+E24-E19</f>
        <v>5665578</v>
      </c>
    </row>
    <row r="26" spans="1:10" ht="15.75" thickBot="1" x14ac:dyDescent="0.3">
      <c r="A26" s="48"/>
      <c r="B26" s="49"/>
      <c r="C26" s="49"/>
      <c r="D26" s="49"/>
      <c r="E26" s="49"/>
    </row>
    <row r="27" spans="1:10" ht="15.75" thickBot="1" x14ac:dyDescent="0.3">
      <c r="A27" s="42"/>
      <c r="B27" s="25"/>
      <c r="C27" s="25"/>
      <c r="D27" s="25"/>
      <c r="E27" s="25"/>
    </row>
    <row r="28" spans="1:10" ht="15.75" thickBot="1" x14ac:dyDescent="0.3">
      <c r="A28" s="238" t="s">
        <v>198</v>
      </c>
      <c r="B28" s="239"/>
      <c r="C28" s="50" t="s">
        <v>199</v>
      </c>
      <c r="D28" s="50" t="s">
        <v>183</v>
      </c>
      <c r="E28" s="50" t="s">
        <v>200</v>
      </c>
    </row>
    <row r="29" spans="1:10" x14ac:dyDescent="0.25">
      <c r="A29" s="43"/>
      <c r="B29" s="44"/>
      <c r="C29" s="44"/>
      <c r="D29" s="44"/>
      <c r="E29" s="44"/>
    </row>
    <row r="30" spans="1:10" x14ac:dyDescent="0.25">
      <c r="A30" s="47"/>
      <c r="B30" s="45" t="s">
        <v>201</v>
      </c>
      <c r="C30" s="90">
        <f>+C31+C32</f>
        <v>0</v>
      </c>
      <c r="D30" s="90">
        <f t="shared" ref="D30:E30" si="0">+D31+D32</f>
        <v>0</v>
      </c>
      <c r="E30" s="90">
        <f t="shared" si="0"/>
        <v>0</v>
      </c>
    </row>
    <row r="31" spans="1:10" x14ac:dyDescent="0.25">
      <c r="A31" s="43"/>
      <c r="B31" s="51" t="s">
        <v>202</v>
      </c>
      <c r="C31" s="91">
        <v>0</v>
      </c>
      <c r="D31" s="91">
        <v>0</v>
      </c>
      <c r="E31" s="91">
        <v>0</v>
      </c>
    </row>
    <row r="32" spans="1:10" x14ac:dyDescent="0.25">
      <c r="A32" s="43"/>
      <c r="B32" s="51" t="s">
        <v>203</v>
      </c>
      <c r="C32" s="91">
        <v>0</v>
      </c>
      <c r="D32" s="91">
        <v>0</v>
      </c>
      <c r="E32" s="91">
        <v>0</v>
      </c>
    </row>
    <row r="33" spans="1:5" x14ac:dyDescent="0.25">
      <c r="A33" s="43"/>
      <c r="B33" s="44"/>
      <c r="C33" s="91"/>
      <c r="D33" s="91"/>
      <c r="E33" s="91"/>
    </row>
    <row r="34" spans="1:5" x14ac:dyDescent="0.25">
      <c r="A34" s="47"/>
      <c r="B34" s="45" t="s">
        <v>204</v>
      </c>
      <c r="C34" s="90">
        <f>+C25+C30</f>
        <v>0</v>
      </c>
      <c r="D34" s="90">
        <f t="shared" ref="D34:E34" si="1">+D25+D30</f>
        <v>5665578</v>
      </c>
      <c r="E34" s="90">
        <f t="shared" si="1"/>
        <v>5665578</v>
      </c>
    </row>
    <row r="35" spans="1:5" ht="15.75" thickBot="1" x14ac:dyDescent="0.3">
      <c r="A35" s="48"/>
      <c r="B35" s="49"/>
      <c r="C35" s="49"/>
      <c r="D35" s="49"/>
      <c r="E35" s="49"/>
    </row>
    <row r="36" spans="1:5" ht="15.75" thickBot="1" x14ac:dyDescent="0.3">
      <c r="A36" s="42"/>
      <c r="B36" s="25"/>
      <c r="C36" s="25"/>
      <c r="D36" s="25"/>
      <c r="E36" s="25"/>
    </row>
    <row r="37" spans="1:5" x14ac:dyDescent="0.25">
      <c r="A37" s="232" t="s">
        <v>198</v>
      </c>
      <c r="B37" s="233"/>
      <c r="C37" s="236" t="s">
        <v>205</v>
      </c>
      <c r="D37" s="236" t="s">
        <v>183</v>
      </c>
      <c r="E37" s="2" t="s">
        <v>184</v>
      </c>
    </row>
    <row r="38" spans="1:5" ht="15.75" thickBot="1" x14ac:dyDescent="0.3">
      <c r="A38" s="234"/>
      <c r="B38" s="235"/>
      <c r="C38" s="237"/>
      <c r="D38" s="237"/>
      <c r="E38" s="52" t="s">
        <v>200</v>
      </c>
    </row>
    <row r="39" spans="1:5" x14ac:dyDescent="0.25">
      <c r="A39" s="53"/>
      <c r="B39" s="54"/>
      <c r="C39" s="54"/>
      <c r="D39" s="54"/>
      <c r="E39" s="54"/>
    </row>
    <row r="40" spans="1:5" x14ac:dyDescent="0.25">
      <c r="A40" s="55"/>
      <c r="B40" s="56" t="s">
        <v>206</v>
      </c>
      <c r="C40" s="58">
        <f>+C41+C42</f>
        <v>0</v>
      </c>
      <c r="D40" s="58">
        <f t="shared" ref="D40:E40" si="2">+D41+D42</f>
        <v>0</v>
      </c>
      <c r="E40" s="58">
        <f t="shared" si="2"/>
        <v>0</v>
      </c>
    </row>
    <row r="41" spans="1:5" x14ac:dyDescent="0.25">
      <c r="A41" s="53"/>
      <c r="B41" s="57" t="s">
        <v>207</v>
      </c>
      <c r="C41" s="54">
        <v>0</v>
      </c>
      <c r="D41" s="54">
        <v>0</v>
      </c>
      <c r="E41" s="54">
        <v>0</v>
      </c>
    </row>
    <row r="42" spans="1:5" x14ac:dyDescent="0.25">
      <c r="A42" s="53"/>
      <c r="B42" s="57" t="s">
        <v>208</v>
      </c>
      <c r="C42" s="54">
        <v>0</v>
      </c>
      <c r="D42" s="54">
        <v>0</v>
      </c>
      <c r="E42" s="54">
        <v>0</v>
      </c>
    </row>
    <row r="43" spans="1:5" x14ac:dyDescent="0.25">
      <c r="A43" s="55"/>
      <c r="B43" s="56" t="s">
        <v>209</v>
      </c>
      <c r="C43" s="58">
        <f>+C44+C45</f>
        <v>0</v>
      </c>
      <c r="D43" s="58">
        <f t="shared" ref="D43:E43" si="3">+D44+D45</f>
        <v>0</v>
      </c>
      <c r="E43" s="58">
        <f t="shared" si="3"/>
        <v>0</v>
      </c>
    </row>
    <row r="44" spans="1:5" x14ac:dyDescent="0.25">
      <c r="A44" s="53"/>
      <c r="B44" s="57" t="s">
        <v>210</v>
      </c>
      <c r="C44" s="54">
        <v>0</v>
      </c>
      <c r="D44" s="54">
        <v>0</v>
      </c>
      <c r="E44" s="54">
        <v>0</v>
      </c>
    </row>
    <row r="45" spans="1:5" x14ac:dyDescent="0.25">
      <c r="A45" s="53"/>
      <c r="B45" s="57" t="s">
        <v>211</v>
      </c>
      <c r="C45" s="54">
        <v>0</v>
      </c>
      <c r="D45" s="54">
        <v>0</v>
      </c>
      <c r="E45" s="54">
        <v>0</v>
      </c>
    </row>
    <row r="46" spans="1:5" x14ac:dyDescent="0.25">
      <c r="A46" s="53"/>
      <c r="B46" s="54"/>
      <c r="C46" s="54"/>
      <c r="D46" s="54"/>
      <c r="E46" s="54"/>
    </row>
    <row r="47" spans="1:5" x14ac:dyDescent="0.25">
      <c r="A47" s="226"/>
      <c r="B47" s="228" t="s">
        <v>212</v>
      </c>
      <c r="C47" s="230">
        <f>+C40-C43</f>
        <v>0</v>
      </c>
      <c r="D47" s="230">
        <f t="shared" ref="D47:E47" si="4">+D40-D43</f>
        <v>0</v>
      </c>
      <c r="E47" s="230">
        <f t="shared" si="4"/>
        <v>0</v>
      </c>
    </row>
    <row r="48" spans="1:5" ht="15.75" thickBot="1" x14ac:dyDescent="0.3">
      <c r="A48" s="227"/>
      <c r="B48" s="229"/>
      <c r="C48" s="231"/>
      <c r="D48" s="231"/>
      <c r="E48" s="231"/>
    </row>
    <row r="49" spans="1:7" ht="15.75" thickBot="1" x14ac:dyDescent="0.3">
      <c r="A49" s="42"/>
      <c r="B49" s="25"/>
      <c r="C49" s="25"/>
      <c r="D49" s="25"/>
      <c r="E49" s="25"/>
    </row>
    <row r="50" spans="1:7" x14ac:dyDescent="0.25">
      <c r="A50" s="232" t="s">
        <v>198</v>
      </c>
      <c r="B50" s="233"/>
      <c r="C50" s="2" t="s">
        <v>181</v>
      </c>
      <c r="D50" s="236" t="s">
        <v>183</v>
      </c>
      <c r="E50" s="2" t="s">
        <v>184</v>
      </c>
    </row>
    <row r="51" spans="1:7" ht="15.75" thickBot="1" x14ac:dyDescent="0.3">
      <c r="A51" s="234"/>
      <c r="B51" s="235"/>
      <c r="C51" s="52" t="s">
        <v>199</v>
      </c>
      <c r="D51" s="237"/>
      <c r="E51" s="52" t="s">
        <v>200</v>
      </c>
    </row>
    <row r="52" spans="1:7" x14ac:dyDescent="0.25">
      <c r="A52" s="224"/>
      <c r="B52" s="225"/>
      <c r="C52" s="54"/>
      <c r="D52" s="54"/>
      <c r="E52" s="54"/>
    </row>
    <row r="53" spans="1:7" x14ac:dyDescent="0.25">
      <c r="A53" s="53"/>
      <c r="B53" s="54" t="s">
        <v>213</v>
      </c>
      <c r="C53" s="94">
        <f>+C11</f>
        <v>15822945</v>
      </c>
      <c r="D53" s="94">
        <f>+D11</f>
        <v>12638665</v>
      </c>
      <c r="E53" s="94">
        <f>+E11</f>
        <v>12638665</v>
      </c>
    </row>
    <row r="54" spans="1:7" x14ac:dyDescent="0.25">
      <c r="A54" s="53"/>
      <c r="B54" s="54" t="s">
        <v>214</v>
      </c>
      <c r="C54" s="95">
        <f>+C55-C56</f>
        <v>0</v>
      </c>
      <c r="D54" s="95">
        <f t="shared" ref="D54:E54" si="5">+D55-D56</f>
        <v>0</v>
      </c>
      <c r="E54" s="95">
        <f t="shared" si="5"/>
        <v>0</v>
      </c>
    </row>
    <row r="55" spans="1:7" x14ac:dyDescent="0.25">
      <c r="A55" s="53"/>
      <c r="B55" s="57" t="s">
        <v>207</v>
      </c>
      <c r="C55" s="94">
        <v>0</v>
      </c>
      <c r="D55" s="94">
        <v>0</v>
      </c>
      <c r="E55" s="94">
        <v>0</v>
      </c>
    </row>
    <row r="56" spans="1:7" x14ac:dyDescent="0.25">
      <c r="A56" s="53"/>
      <c r="B56" s="57" t="s">
        <v>210</v>
      </c>
      <c r="C56" s="94">
        <v>0</v>
      </c>
      <c r="D56" s="94">
        <v>0</v>
      </c>
      <c r="E56" s="94">
        <v>0</v>
      </c>
    </row>
    <row r="57" spans="1:7" x14ac:dyDescent="0.25">
      <c r="A57" s="53"/>
      <c r="B57" s="54"/>
      <c r="C57" s="94"/>
      <c r="D57" s="94"/>
      <c r="E57" s="94"/>
    </row>
    <row r="58" spans="1:7" x14ac:dyDescent="0.25">
      <c r="A58" s="53"/>
      <c r="B58" s="54" t="s">
        <v>190</v>
      </c>
      <c r="C58" s="94">
        <f>+C16</f>
        <v>15822945</v>
      </c>
      <c r="D58" s="94">
        <f>+D16</f>
        <v>8877106</v>
      </c>
      <c r="E58" s="94">
        <f>+E16</f>
        <v>8877106</v>
      </c>
    </row>
    <row r="59" spans="1:7" x14ac:dyDescent="0.25">
      <c r="A59" s="53"/>
      <c r="B59" s="54"/>
      <c r="C59" s="94"/>
      <c r="D59" s="94"/>
      <c r="E59" s="94"/>
    </row>
    <row r="60" spans="1:7" x14ac:dyDescent="0.25">
      <c r="A60" s="53"/>
      <c r="B60" s="54" t="s">
        <v>193</v>
      </c>
      <c r="C60" s="96">
        <f>+C20</f>
        <v>0</v>
      </c>
      <c r="D60" s="94">
        <f>+D20</f>
        <v>0</v>
      </c>
      <c r="E60" s="94">
        <f>+E20</f>
        <v>0</v>
      </c>
      <c r="G60" s="154">
        <f>+D53-D58</f>
        <v>3761559</v>
      </c>
    </row>
    <row r="61" spans="1:7" x14ac:dyDescent="0.25">
      <c r="A61" s="53"/>
      <c r="B61" s="54"/>
      <c r="C61" s="94"/>
      <c r="D61" s="94"/>
      <c r="E61" s="94"/>
    </row>
    <row r="62" spans="1:7" x14ac:dyDescent="0.25">
      <c r="A62" s="55"/>
      <c r="B62" s="56" t="s">
        <v>215</v>
      </c>
      <c r="C62" s="95">
        <f>+C53+C54-C58+C60</f>
        <v>0</v>
      </c>
      <c r="D62" s="95">
        <f>+D53+D54-D58+D60</f>
        <v>3761559</v>
      </c>
      <c r="E62" s="95">
        <f>+E53+E54-E58+E60</f>
        <v>3761559</v>
      </c>
    </row>
    <row r="63" spans="1:7" x14ac:dyDescent="0.25">
      <c r="A63" s="55"/>
      <c r="B63" s="56" t="s">
        <v>216</v>
      </c>
      <c r="C63" s="95">
        <f>+C62-C54</f>
        <v>0</v>
      </c>
      <c r="D63" s="95">
        <f>+D62-D54</f>
        <v>3761559</v>
      </c>
      <c r="E63" s="95">
        <f>+E62-E54</f>
        <v>3761559</v>
      </c>
    </row>
    <row r="64" spans="1:7" ht="15.75" thickBot="1" x14ac:dyDescent="0.3">
      <c r="A64" s="59"/>
      <c r="B64" s="60"/>
      <c r="C64" s="60"/>
      <c r="D64" s="60"/>
      <c r="E64" s="60"/>
    </row>
    <row r="65" spans="1:5" ht="15.75" thickBot="1" x14ac:dyDescent="0.3">
      <c r="A65" s="42"/>
      <c r="B65" s="25"/>
      <c r="C65" s="25"/>
      <c r="D65" s="25"/>
      <c r="E65" s="25"/>
    </row>
    <row r="66" spans="1:5" x14ac:dyDescent="0.25">
      <c r="A66" s="232" t="s">
        <v>198</v>
      </c>
      <c r="B66" s="233"/>
      <c r="C66" s="236" t="s">
        <v>205</v>
      </c>
      <c r="D66" s="236" t="s">
        <v>183</v>
      </c>
      <c r="E66" s="2" t="s">
        <v>184</v>
      </c>
    </row>
    <row r="67" spans="1:5" ht="15.75" thickBot="1" x14ac:dyDescent="0.3">
      <c r="A67" s="234"/>
      <c r="B67" s="235"/>
      <c r="C67" s="237"/>
      <c r="D67" s="237"/>
      <c r="E67" s="52" t="s">
        <v>200</v>
      </c>
    </row>
    <row r="68" spans="1:5" x14ac:dyDescent="0.25">
      <c r="A68" s="224"/>
      <c r="B68" s="225"/>
      <c r="C68" s="54"/>
      <c r="D68" s="54"/>
      <c r="E68" s="54"/>
    </row>
    <row r="69" spans="1:5" x14ac:dyDescent="0.25">
      <c r="A69" s="53"/>
      <c r="B69" s="54" t="s">
        <v>188</v>
      </c>
      <c r="C69" s="94">
        <f>+C12</f>
        <v>45116744</v>
      </c>
      <c r="D69" s="94">
        <f t="shared" ref="D69:E69" si="6">+D12</f>
        <v>31198093</v>
      </c>
      <c r="E69" s="94">
        <f t="shared" si="6"/>
        <v>31198093</v>
      </c>
    </row>
    <row r="70" spans="1:5" x14ac:dyDescent="0.25">
      <c r="A70" s="53"/>
      <c r="B70" s="54" t="s">
        <v>217</v>
      </c>
      <c r="C70" s="94">
        <f>+C71-C72</f>
        <v>0</v>
      </c>
      <c r="D70" s="94">
        <f t="shared" ref="D70:E70" si="7">+D71-D72</f>
        <v>0</v>
      </c>
      <c r="E70" s="94">
        <f t="shared" si="7"/>
        <v>0</v>
      </c>
    </row>
    <row r="71" spans="1:5" x14ac:dyDescent="0.25">
      <c r="A71" s="53"/>
      <c r="B71" s="57" t="s">
        <v>208</v>
      </c>
      <c r="C71" s="94">
        <v>0</v>
      </c>
      <c r="D71" s="94">
        <v>0</v>
      </c>
      <c r="E71" s="94">
        <v>0</v>
      </c>
    </row>
    <row r="72" spans="1:5" x14ac:dyDescent="0.25">
      <c r="A72" s="53"/>
      <c r="B72" s="57" t="s">
        <v>211</v>
      </c>
      <c r="C72" s="94">
        <v>0</v>
      </c>
      <c r="D72" s="94">
        <v>0</v>
      </c>
      <c r="E72" s="94">
        <v>0</v>
      </c>
    </row>
    <row r="73" spans="1:5" x14ac:dyDescent="0.25">
      <c r="A73" s="53"/>
      <c r="B73" s="54"/>
      <c r="C73" s="94"/>
      <c r="D73" s="94"/>
      <c r="E73" s="94"/>
    </row>
    <row r="74" spans="1:5" x14ac:dyDescent="0.25">
      <c r="A74" s="53"/>
      <c r="B74" s="54" t="s">
        <v>218</v>
      </c>
      <c r="C74" s="94">
        <f>+C17</f>
        <v>45116744</v>
      </c>
      <c r="D74" s="94">
        <f t="shared" ref="D74:E74" si="8">+D17</f>
        <v>29294074</v>
      </c>
      <c r="E74" s="94">
        <f t="shared" si="8"/>
        <v>29294074</v>
      </c>
    </row>
    <row r="75" spans="1:5" x14ac:dyDescent="0.25">
      <c r="A75" s="53"/>
      <c r="B75" s="54"/>
      <c r="C75" s="94"/>
      <c r="D75" s="94"/>
      <c r="E75" s="94"/>
    </row>
    <row r="76" spans="1:5" x14ac:dyDescent="0.25">
      <c r="A76" s="53"/>
      <c r="B76" s="54" t="s">
        <v>194</v>
      </c>
      <c r="C76" s="96">
        <f>+C21</f>
        <v>0</v>
      </c>
      <c r="D76" s="94">
        <f>+D21</f>
        <v>0</v>
      </c>
      <c r="E76" s="94">
        <f>+E21</f>
        <v>0</v>
      </c>
    </row>
    <row r="77" spans="1:5" x14ac:dyDescent="0.25">
      <c r="A77" s="53"/>
      <c r="B77" s="54"/>
      <c r="C77" s="94"/>
      <c r="D77" s="94"/>
      <c r="E77" s="94"/>
    </row>
    <row r="78" spans="1:5" x14ac:dyDescent="0.25">
      <c r="A78" s="55"/>
      <c r="B78" s="56" t="s">
        <v>219</v>
      </c>
      <c r="C78" s="95">
        <f>+C69+C70-C74+C76</f>
        <v>0</v>
      </c>
      <c r="D78" s="95">
        <f t="shared" ref="D78:E78" si="9">+D69+D70-D74+D76</f>
        <v>1904019</v>
      </c>
      <c r="E78" s="95">
        <f t="shared" si="9"/>
        <v>1904019</v>
      </c>
    </row>
    <row r="79" spans="1:5" x14ac:dyDescent="0.25">
      <c r="A79" s="226"/>
      <c r="B79" s="228" t="s">
        <v>220</v>
      </c>
      <c r="C79" s="220">
        <f>+C78-C70</f>
        <v>0</v>
      </c>
      <c r="D79" s="220">
        <f>+D78-D70</f>
        <v>1904019</v>
      </c>
      <c r="E79" s="220">
        <f>+E78-E70</f>
        <v>1904019</v>
      </c>
    </row>
    <row r="80" spans="1:5" ht="15.75" thickBot="1" x14ac:dyDescent="0.3">
      <c r="A80" s="227"/>
      <c r="B80" s="229"/>
      <c r="C80" s="221"/>
      <c r="D80" s="221"/>
      <c r="E80" s="221"/>
    </row>
    <row r="82" spans="1:5" x14ac:dyDescent="0.25">
      <c r="D82" s="154"/>
    </row>
    <row r="86" spans="1:5" x14ac:dyDescent="0.25">
      <c r="A86" s="219" t="s">
        <v>453</v>
      </c>
      <c r="B86" s="219"/>
      <c r="C86" s="219" t="s">
        <v>447</v>
      </c>
      <c r="D86" s="219"/>
      <c r="E86" s="219"/>
    </row>
    <row r="87" spans="1:5" x14ac:dyDescent="0.25">
      <c r="A87" s="219" t="s">
        <v>454</v>
      </c>
      <c r="B87" s="219"/>
      <c r="C87" s="219" t="s">
        <v>448</v>
      </c>
      <c r="D87" s="219"/>
      <c r="E87" s="219"/>
    </row>
  </sheetData>
  <mergeCells count="31">
    <mergeCell ref="C37:C38"/>
    <mergeCell ref="D37:D38"/>
    <mergeCell ref="A66:B67"/>
    <mergeCell ref="C66:C67"/>
    <mergeCell ref="D66:D67"/>
    <mergeCell ref="A68:B68"/>
    <mergeCell ref="A79:A80"/>
    <mergeCell ref="B79:B80"/>
    <mergeCell ref="C79:C80"/>
    <mergeCell ref="D79:D80"/>
    <mergeCell ref="A2:E2"/>
    <mergeCell ref="A3:E3"/>
    <mergeCell ref="A4:E4"/>
    <mergeCell ref="A5:E5"/>
    <mergeCell ref="A52:B52"/>
    <mergeCell ref="A47:A48"/>
    <mergeCell ref="B47:B48"/>
    <mergeCell ref="C47:C48"/>
    <mergeCell ref="D47:D48"/>
    <mergeCell ref="E47:E48"/>
    <mergeCell ref="A50:B51"/>
    <mergeCell ref="D50:D51"/>
    <mergeCell ref="A7:B8"/>
    <mergeCell ref="D7:D8"/>
    <mergeCell ref="A28:B28"/>
    <mergeCell ref="A37:B38"/>
    <mergeCell ref="C86:E86"/>
    <mergeCell ref="C87:E87"/>
    <mergeCell ref="A86:B86"/>
    <mergeCell ref="A87:B87"/>
    <mergeCell ref="E79:E80"/>
  </mergeCells>
  <printOptions horizontalCentered="1"/>
  <pageMargins left="0.70866141732283472" right="0.70866141732283472" top="0.74803149606299213" bottom="0.74803149606299213" header="0.31496062992125984" footer="0.31496062992125984"/>
  <pageSetup scale="49" fitToHeight="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96"/>
  <sheetViews>
    <sheetView zoomScaleNormal="100" workbookViewId="0">
      <selection activeCell="H92" sqref="H92"/>
    </sheetView>
  </sheetViews>
  <sheetFormatPr baseColWidth="10" defaultRowHeight="12.75" x14ac:dyDescent="0.2"/>
  <cols>
    <col min="1" max="2" width="3.140625" style="1" customWidth="1"/>
    <col min="3" max="3" width="63.28515625" style="1" customWidth="1"/>
    <col min="4" max="9" width="14.7109375" style="76" customWidth="1"/>
    <col min="10" max="10" width="11.42578125" style="1"/>
    <col min="11" max="12" width="12.7109375" style="1" bestFit="1" customWidth="1"/>
    <col min="13" max="16384" width="11.42578125" style="1"/>
  </cols>
  <sheetData>
    <row r="1" spans="1:10" ht="13.5" thickBot="1" x14ac:dyDescent="0.25"/>
    <row r="2" spans="1:10" x14ac:dyDescent="0.2">
      <c r="A2" s="177" t="s">
        <v>119</v>
      </c>
      <c r="B2" s="178"/>
      <c r="C2" s="178"/>
      <c r="D2" s="178"/>
      <c r="E2" s="178"/>
      <c r="F2" s="178"/>
      <c r="G2" s="178"/>
      <c r="H2" s="178"/>
      <c r="I2" s="179"/>
    </row>
    <row r="3" spans="1:10" x14ac:dyDescent="0.2">
      <c r="A3" s="196" t="s">
        <v>222</v>
      </c>
      <c r="B3" s="222"/>
      <c r="C3" s="222"/>
      <c r="D3" s="222"/>
      <c r="E3" s="222"/>
      <c r="F3" s="222"/>
      <c r="G3" s="222"/>
      <c r="H3" s="222"/>
      <c r="I3" s="197"/>
    </row>
    <row r="4" spans="1:10" x14ac:dyDescent="0.2">
      <c r="A4" s="196" t="s">
        <v>464</v>
      </c>
      <c r="B4" s="222"/>
      <c r="C4" s="222"/>
      <c r="D4" s="222"/>
      <c r="E4" s="222"/>
      <c r="F4" s="222"/>
      <c r="G4" s="222"/>
      <c r="H4" s="222"/>
      <c r="I4" s="197"/>
    </row>
    <row r="5" spans="1:10" ht="13.5" thickBot="1" x14ac:dyDescent="0.25">
      <c r="A5" s="198" t="s">
        <v>1</v>
      </c>
      <c r="B5" s="223"/>
      <c r="C5" s="223"/>
      <c r="D5" s="223"/>
      <c r="E5" s="223"/>
      <c r="F5" s="223"/>
      <c r="G5" s="223"/>
      <c r="H5" s="223"/>
      <c r="I5" s="199"/>
    </row>
    <row r="6" spans="1:10" ht="13.5" thickBot="1" x14ac:dyDescent="0.25">
      <c r="A6" s="177"/>
      <c r="B6" s="178"/>
      <c r="C6" s="179"/>
      <c r="D6" s="241" t="s">
        <v>223</v>
      </c>
      <c r="E6" s="242"/>
      <c r="F6" s="242"/>
      <c r="G6" s="242"/>
      <c r="H6" s="243"/>
      <c r="I6" s="244" t="s">
        <v>224</v>
      </c>
    </row>
    <row r="7" spans="1:10" x14ac:dyDescent="0.2">
      <c r="A7" s="196" t="s">
        <v>198</v>
      </c>
      <c r="B7" s="222"/>
      <c r="C7" s="197"/>
      <c r="D7" s="244" t="s">
        <v>226</v>
      </c>
      <c r="E7" s="249" t="s">
        <v>227</v>
      </c>
      <c r="F7" s="244" t="s">
        <v>228</v>
      </c>
      <c r="G7" s="244" t="s">
        <v>183</v>
      </c>
      <c r="H7" s="244" t="s">
        <v>229</v>
      </c>
      <c r="I7" s="245"/>
    </row>
    <row r="8" spans="1:10" ht="13.5" thickBot="1" x14ac:dyDescent="0.25">
      <c r="A8" s="198" t="s">
        <v>225</v>
      </c>
      <c r="B8" s="223"/>
      <c r="C8" s="199"/>
      <c r="D8" s="246"/>
      <c r="E8" s="250"/>
      <c r="F8" s="246"/>
      <c r="G8" s="246"/>
      <c r="H8" s="246"/>
      <c r="I8" s="246"/>
    </row>
    <row r="9" spans="1:10" x14ac:dyDescent="0.2">
      <c r="A9" s="251"/>
      <c r="B9" s="252"/>
      <c r="C9" s="253"/>
      <c r="D9" s="77"/>
      <c r="E9" s="77"/>
      <c r="F9" s="77"/>
      <c r="G9" s="77"/>
      <c r="H9" s="77"/>
      <c r="I9" s="77"/>
    </row>
    <row r="10" spans="1:10" x14ac:dyDescent="0.2">
      <c r="A10" s="254" t="s">
        <v>230</v>
      </c>
      <c r="B10" s="255"/>
      <c r="C10" s="256"/>
      <c r="D10" s="77"/>
      <c r="E10" s="77"/>
      <c r="F10" s="77"/>
      <c r="G10" s="77"/>
      <c r="H10" s="77"/>
      <c r="I10" s="77"/>
    </row>
    <row r="11" spans="1:10" x14ac:dyDescent="0.2">
      <c r="A11" s="61"/>
      <c r="B11" s="247" t="s">
        <v>231</v>
      </c>
      <c r="C11" s="248"/>
      <c r="D11" s="81">
        <v>0</v>
      </c>
      <c r="E11" s="82">
        <v>0</v>
      </c>
      <c r="F11" s="82">
        <f>+D11+E11</f>
        <v>0</v>
      </c>
      <c r="G11" s="82">
        <v>0</v>
      </c>
      <c r="H11" s="82">
        <v>0</v>
      </c>
      <c r="I11" s="82">
        <f>+H11-D11</f>
        <v>0</v>
      </c>
    </row>
    <row r="12" spans="1:10" x14ac:dyDescent="0.2">
      <c r="A12" s="61"/>
      <c r="B12" s="247" t="s">
        <v>232</v>
      </c>
      <c r="C12" s="248"/>
      <c r="D12" s="81">
        <v>0</v>
      </c>
      <c r="E12" s="82">
        <v>0</v>
      </c>
      <c r="F12" s="82">
        <f t="shared" ref="F12:F16" si="0">+D12+E12</f>
        <v>0</v>
      </c>
      <c r="G12" s="82">
        <v>0</v>
      </c>
      <c r="H12" s="82">
        <v>0</v>
      </c>
      <c r="I12" s="82">
        <f t="shared" ref="I12:I16" si="1">+H12-D12</f>
        <v>0</v>
      </c>
    </row>
    <row r="13" spans="1:10" x14ac:dyDescent="0.2">
      <c r="A13" s="61"/>
      <c r="B13" s="247" t="s">
        <v>233</v>
      </c>
      <c r="C13" s="248"/>
      <c r="D13" s="81">
        <v>0</v>
      </c>
      <c r="E13" s="82">
        <v>0</v>
      </c>
      <c r="F13" s="82">
        <f t="shared" si="0"/>
        <v>0</v>
      </c>
      <c r="G13" s="82">
        <v>0</v>
      </c>
      <c r="H13" s="82">
        <v>0</v>
      </c>
      <c r="I13" s="82">
        <f t="shared" si="1"/>
        <v>0</v>
      </c>
    </row>
    <row r="14" spans="1:10" x14ac:dyDescent="0.2">
      <c r="A14" s="61"/>
      <c r="B14" s="247" t="s">
        <v>234</v>
      </c>
      <c r="C14" s="248"/>
      <c r="D14" s="81">
        <v>0</v>
      </c>
      <c r="E14" s="82">
        <v>0</v>
      </c>
      <c r="F14" s="82">
        <f t="shared" si="0"/>
        <v>0</v>
      </c>
      <c r="G14" s="82">
        <v>0</v>
      </c>
      <c r="H14" s="82">
        <v>0</v>
      </c>
      <c r="I14" s="82">
        <f t="shared" si="1"/>
        <v>0</v>
      </c>
    </row>
    <row r="15" spans="1:10" x14ac:dyDescent="0.2">
      <c r="A15" s="61"/>
      <c r="B15" s="247" t="s">
        <v>235</v>
      </c>
      <c r="C15" s="248"/>
      <c r="D15" s="81">
        <v>0</v>
      </c>
      <c r="E15" s="82">
        <v>0</v>
      </c>
      <c r="F15" s="82">
        <f t="shared" si="0"/>
        <v>0</v>
      </c>
      <c r="G15" s="82">
        <v>5806</v>
      </c>
      <c r="H15" s="82">
        <v>5806</v>
      </c>
      <c r="I15" s="82">
        <f>+H15-D15</f>
        <v>5806</v>
      </c>
      <c r="J15" s="70" t="s">
        <v>377</v>
      </c>
    </row>
    <row r="16" spans="1:10" x14ac:dyDescent="0.2">
      <c r="A16" s="61"/>
      <c r="B16" s="247" t="s">
        <v>236</v>
      </c>
      <c r="C16" s="248"/>
      <c r="D16" s="81">
        <v>0</v>
      </c>
      <c r="E16" s="82">
        <v>0</v>
      </c>
      <c r="F16" s="82">
        <f t="shared" si="0"/>
        <v>0</v>
      </c>
      <c r="G16" s="82">
        <v>0</v>
      </c>
      <c r="H16" s="82">
        <v>0</v>
      </c>
      <c r="I16" s="82">
        <f t="shared" si="1"/>
        <v>0</v>
      </c>
    </row>
    <row r="17" spans="1:13" x14ac:dyDescent="0.2">
      <c r="A17" s="61"/>
      <c r="B17" s="257" t="s">
        <v>237</v>
      </c>
      <c r="C17" s="258"/>
      <c r="D17" s="83">
        <v>0</v>
      </c>
      <c r="E17" s="84">
        <v>0</v>
      </c>
      <c r="F17" s="84">
        <f>+D17+E17</f>
        <v>0</v>
      </c>
      <c r="G17" s="84">
        <v>0</v>
      </c>
      <c r="H17" s="84">
        <v>0</v>
      </c>
      <c r="I17" s="84">
        <f>+H17-D17</f>
        <v>0</v>
      </c>
      <c r="J17" s="70"/>
      <c r="L17" s="76"/>
    </row>
    <row r="18" spans="1:13" x14ac:dyDescent="0.2">
      <c r="A18" s="259"/>
      <c r="B18" s="247" t="s">
        <v>238</v>
      </c>
      <c r="C18" s="248"/>
      <c r="D18" s="260">
        <v>0</v>
      </c>
      <c r="E18" s="260">
        <v>0</v>
      </c>
      <c r="F18" s="260">
        <v>0</v>
      </c>
      <c r="G18" s="260">
        <v>0</v>
      </c>
      <c r="H18" s="260">
        <v>0</v>
      </c>
      <c r="I18" s="261">
        <v>0</v>
      </c>
      <c r="L18" s="76"/>
    </row>
    <row r="19" spans="1:13" x14ac:dyDescent="0.2">
      <c r="A19" s="259"/>
      <c r="B19" s="247" t="s">
        <v>239</v>
      </c>
      <c r="C19" s="248"/>
      <c r="D19" s="260"/>
      <c r="E19" s="260"/>
      <c r="F19" s="260"/>
      <c r="G19" s="260"/>
      <c r="H19" s="260"/>
      <c r="I19" s="261"/>
      <c r="L19" s="76">
        <f>+G18-H18</f>
        <v>0</v>
      </c>
    </row>
    <row r="20" spans="1:13" x14ac:dyDescent="0.2">
      <c r="A20" s="61"/>
      <c r="B20" s="62"/>
      <c r="C20" s="63" t="s">
        <v>240</v>
      </c>
      <c r="D20" s="82">
        <v>0</v>
      </c>
      <c r="E20" s="82">
        <v>0</v>
      </c>
      <c r="F20" s="82">
        <f>+D20+E20</f>
        <v>0</v>
      </c>
      <c r="G20" s="82">
        <v>0</v>
      </c>
      <c r="H20" s="82">
        <v>0</v>
      </c>
      <c r="I20" s="82">
        <f t="shared" ref="I20:I35" si="2">+H20-D20</f>
        <v>0</v>
      </c>
      <c r="J20" s="70"/>
    </row>
    <row r="21" spans="1:13" x14ac:dyDescent="0.2">
      <c r="A21" s="61"/>
      <c r="B21" s="62"/>
      <c r="C21" s="63" t="s">
        <v>241</v>
      </c>
      <c r="D21" s="82">
        <v>0</v>
      </c>
      <c r="E21" s="82">
        <v>0</v>
      </c>
      <c r="F21" s="82">
        <f t="shared" ref="F21:F36" si="3">+D21+E21</f>
        <v>0</v>
      </c>
      <c r="G21" s="82">
        <v>0</v>
      </c>
      <c r="H21" s="82">
        <v>0</v>
      </c>
      <c r="I21" s="82">
        <f t="shared" si="2"/>
        <v>0</v>
      </c>
    </row>
    <row r="22" spans="1:13" x14ac:dyDescent="0.2">
      <c r="A22" s="61"/>
      <c r="B22" s="62"/>
      <c r="C22" s="63" t="s">
        <v>242</v>
      </c>
      <c r="D22" s="82">
        <v>0</v>
      </c>
      <c r="E22" s="82">
        <v>0</v>
      </c>
      <c r="F22" s="82">
        <f t="shared" si="3"/>
        <v>0</v>
      </c>
      <c r="G22" s="82">
        <v>0</v>
      </c>
      <c r="H22" s="82">
        <v>0</v>
      </c>
      <c r="I22" s="82">
        <f t="shared" si="2"/>
        <v>0</v>
      </c>
    </row>
    <row r="23" spans="1:13" x14ac:dyDescent="0.2">
      <c r="A23" s="61"/>
      <c r="B23" s="62"/>
      <c r="C23" s="63" t="s">
        <v>243</v>
      </c>
      <c r="D23" s="82">
        <v>0</v>
      </c>
      <c r="E23" s="82">
        <v>0</v>
      </c>
      <c r="F23" s="82">
        <f t="shared" si="3"/>
        <v>0</v>
      </c>
      <c r="G23" s="82">
        <v>0</v>
      </c>
      <c r="H23" s="82">
        <v>0</v>
      </c>
      <c r="I23" s="82">
        <f t="shared" si="2"/>
        <v>0</v>
      </c>
      <c r="K23" s="76"/>
    </row>
    <row r="24" spans="1:13" x14ac:dyDescent="0.2">
      <c r="A24" s="61"/>
      <c r="B24" s="62"/>
      <c r="C24" s="63" t="s">
        <v>244</v>
      </c>
      <c r="D24" s="82">
        <v>0</v>
      </c>
      <c r="E24" s="82">
        <v>0</v>
      </c>
      <c r="F24" s="82">
        <f t="shared" si="3"/>
        <v>0</v>
      </c>
      <c r="G24" s="82">
        <v>0</v>
      </c>
      <c r="H24" s="82">
        <v>0</v>
      </c>
      <c r="I24" s="82">
        <f t="shared" si="2"/>
        <v>0</v>
      </c>
    </row>
    <row r="25" spans="1:13" x14ac:dyDescent="0.2">
      <c r="A25" s="61"/>
      <c r="B25" s="62"/>
      <c r="C25" s="63" t="s">
        <v>245</v>
      </c>
      <c r="D25" s="82">
        <v>0</v>
      </c>
      <c r="E25" s="82">
        <v>0</v>
      </c>
      <c r="F25" s="82">
        <f t="shared" si="3"/>
        <v>0</v>
      </c>
      <c r="G25" s="82">
        <v>0</v>
      </c>
      <c r="H25" s="82">
        <v>0</v>
      </c>
      <c r="I25" s="82">
        <f t="shared" si="2"/>
        <v>0</v>
      </c>
    </row>
    <row r="26" spans="1:13" x14ac:dyDescent="0.2">
      <c r="A26" s="61"/>
      <c r="B26" s="62"/>
      <c r="C26" s="63" t="s">
        <v>246</v>
      </c>
      <c r="D26" s="82">
        <v>0</v>
      </c>
      <c r="E26" s="82">
        <v>0</v>
      </c>
      <c r="F26" s="82">
        <f t="shared" si="3"/>
        <v>0</v>
      </c>
      <c r="G26" s="82">
        <v>0</v>
      </c>
      <c r="H26" s="82">
        <v>0</v>
      </c>
      <c r="I26" s="82">
        <f t="shared" si="2"/>
        <v>0</v>
      </c>
    </row>
    <row r="27" spans="1:13" x14ac:dyDescent="0.2">
      <c r="A27" s="61"/>
      <c r="B27" s="62"/>
      <c r="C27" s="63" t="s">
        <v>247</v>
      </c>
      <c r="D27" s="82">
        <v>0</v>
      </c>
      <c r="E27" s="82">
        <v>0</v>
      </c>
      <c r="F27" s="82">
        <f t="shared" si="3"/>
        <v>0</v>
      </c>
      <c r="G27" s="82">
        <v>0</v>
      </c>
      <c r="H27" s="82">
        <v>0</v>
      </c>
      <c r="I27" s="82">
        <f t="shared" si="2"/>
        <v>0</v>
      </c>
    </row>
    <row r="28" spans="1:13" x14ac:dyDescent="0.2">
      <c r="A28" s="61"/>
      <c r="B28" s="62"/>
      <c r="C28" s="63" t="s">
        <v>248</v>
      </c>
      <c r="D28" s="82">
        <v>0</v>
      </c>
      <c r="E28" s="82">
        <v>0</v>
      </c>
      <c r="F28" s="82">
        <f t="shared" si="3"/>
        <v>0</v>
      </c>
      <c r="G28" s="82">
        <v>0</v>
      </c>
      <c r="H28" s="82">
        <v>0</v>
      </c>
      <c r="I28" s="82">
        <f t="shared" si="2"/>
        <v>0</v>
      </c>
      <c r="M28" s="76"/>
    </row>
    <row r="29" spans="1:13" x14ac:dyDescent="0.2">
      <c r="A29" s="61"/>
      <c r="B29" s="62"/>
      <c r="C29" s="63" t="s">
        <v>249</v>
      </c>
      <c r="D29" s="82">
        <v>0</v>
      </c>
      <c r="E29" s="82">
        <v>0</v>
      </c>
      <c r="F29" s="82">
        <f t="shared" si="3"/>
        <v>0</v>
      </c>
      <c r="G29" s="82">
        <v>0</v>
      </c>
      <c r="H29" s="82">
        <v>0</v>
      </c>
      <c r="I29" s="82">
        <f t="shared" si="2"/>
        <v>0</v>
      </c>
    </row>
    <row r="30" spans="1:13" x14ac:dyDescent="0.2">
      <c r="A30" s="132"/>
      <c r="B30" s="130"/>
      <c r="C30" s="131" t="s">
        <v>250</v>
      </c>
      <c r="D30" s="82">
        <v>0</v>
      </c>
      <c r="E30" s="82">
        <v>0</v>
      </c>
      <c r="F30" s="82">
        <f t="shared" si="3"/>
        <v>0</v>
      </c>
      <c r="G30" s="82">
        <v>0</v>
      </c>
      <c r="H30" s="82">
        <v>0</v>
      </c>
      <c r="I30" s="82">
        <f t="shared" si="2"/>
        <v>0</v>
      </c>
    </row>
    <row r="31" spans="1:13" x14ac:dyDescent="0.2">
      <c r="A31" s="61"/>
      <c r="B31" s="262" t="s">
        <v>251</v>
      </c>
      <c r="C31" s="263"/>
      <c r="D31" s="81">
        <f>SUM(D32:D36)</f>
        <v>0</v>
      </c>
      <c r="E31" s="81">
        <f t="shared" ref="E31:I31" si="4">SUM(E32:E36)</f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</row>
    <row r="32" spans="1:13" x14ac:dyDescent="0.2">
      <c r="A32" s="61"/>
      <c r="B32" s="62"/>
      <c r="C32" s="63" t="s">
        <v>252</v>
      </c>
      <c r="D32" s="82">
        <v>0</v>
      </c>
      <c r="E32" s="82">
        <v>0</v>
      </c>
      <c r="F32" s="82">
        <f t="shared" si="3"/>
        <v>0</v>
      </c>
      <c r="G32" s="82">
        <v>0</v>
      </c>
      <c r="H32" s="82">
        <v>0</v>
      </c>
      <c r="I32" s="82">
        <f t="shared" si="2"/>
        <v>0</v>
      </c>
    </row>
    <row r="33" spans="1:12" x14ac:dyDescent="0.2">
      <c r="A33" s="61"/>
      <c r="B33" s="62"/>
      <c r="C33" s="63" t="s">
        <v>253</v>
      </c>
      <c r="D33" s="82">
        <v>0</v>
      </c>
      <c r="E33" s="82">
        <v>0</v>
      </c>
      <c r="F33" s="82">
        <f t="shared" si="3"/>
        <v>0</v>
      </c>
      <c r="G33" s="82">
        <v>0</v>
      </c>
      <c r="H33" s="82">
        <v>0</v>
      </c>
      <c r="I33" s="82">
        <f t="shared" si="2"/>
        <v>0</v>
      </c>
    </row>
    <row r="34" spans="1:12" x14ac:dyDescent="0.2">
      <c r="A34" s="61"/>
      <c r="B34" s="62"/>
      <c r="C34" s="63" t="s">
        <v>254</v>
      </c>
      <c r="D34" s="82">
        <v>0</v>
      </c>
      <c r="E34" s="82">
        <v>0</v>
      </c>
      <c r="F34" s="82">
        <f t="shared" si="3"/>
        <v>0</v>
      </c>
      <c r="G34" s="82">
        <v>0</v>
      </c>
      <c r="H34" s="82">
        <v>0</v>
      </c>
      <c r="I34" s="82">
        <f t="shared" si="2"/>
        <v>0</v>
      </c>
    </row>
    <row r="35" spans="1:12" x14ac:dyDescent="0.2">
      <c r="A35" s="61"/>
      <c r="B35" s="62"/>
      <c r="C35" s="63" t="s">
        <v>255</v>
      </c>
      <c r="D35" s="82">
        <v>0</v>
      </c>
      <c r="E35" s="82">
        <v>0</v>
      </c>
      <c r="F35" s="82">
        <f t="shared" si="3"/>
        <v>0</v>
      </c>
      <c r="G35" s="82">
        <v>0</v>
      </c>
      <c r="H35" s="82">
        <v>0</v>
      </c>
      <c r="I35" s="82">
        <f t="shared" si="2"/>
        <v>0</v>
      </c>
    </row>
    <row r="36" spans="1:12" x14ac:dyDescent="0.2">
      <c r="A36" s="61"/>
      <c r="B36" s="62"/>
      <c r="C36" s="63" t="s">
        <v>256</v>
      </c>
      <c r="D36" s="82">
        <v>0</v>
      </c>
      <c r="E36" s="82">
        <v>0</v>
      </c>
      <c r="F36" s="82">
        <f t="shared" si="3"/>
        <v>0</v>
      </c>
      <c r="G36" s="82">
        <v>0</v>
      </c>
      <c r="H36" s="82">
        <v>0</v>
      </c>
      <c r="I36" s="82">
        <f>+H36-D36</f>
        <v>0</v>
      </c>
    </row>
    <row r="37" spans="1:12" s="143" customFormat="1" x14ac:dyDescent="0.2">
      <c r="A37" s="141"/>
      <c r="B37" s="257" t="s">
        <v>257</v>
      </c>
      <c r="C37" s="258"/>
      <c r="D37" s="83">
        <v>15822945</v>
      </c>
      <c r="E37" s="83">
        <v>1012213</v>
      </c>
      <c r="F37" s="83">
        <f>+D37+E37</f>
        <v>16835158</v>
      </c>
      <c r="G37" s="83">
        <v>12632859</v>
      </c>
      <c r="H37" s="83">
        <v>12632859</v>
      </c>
      <c r="I37" s="83">
        <f>+H37-D37</f>
        <v>-3190086</v>
      </c>
      <c r="J37" s="142"/>
      <c r="L37" s="144"/>
    </row>
    <row r="38" spans="1:12" x14ac:dyDescent="0.2">
      <c r="A38" s="61"/>
      <c r="B38" s="247" t="s">
        <v>258</v>
      </c>
      <c r="C38" s="248"/>
      <c r="D38" s="81">
        <f>+D39</f>
        <v>0</v>
      </c>
      <c r="E38" s="81">
        <f t="shared" ref="E38:I38" si="5">+E39</f>
        <v>0</v>
      </c>
      <c r="F38" s="81">
        <f t="shared" si="5"/>
        <v>0</v>
      </c>
      <c r="G38" s="81">
        <f t="shared" si="5"/>
        <v>0</v>
      </c>
      <c r="H38" s="81">
        <f t="shared" si="5"/>
        <v>0</v>
      </c>
      <c r="I38" s="81">
        <f t="shared" si="5"/>
        <v>0</v>
      </c>
    </row>
    <row r="39" spans="1:12" x14ac:dyDescent="0.2">
      <c r="A39" s="61"/>
      <c r="B39" s="62"/>
      <c r="C39" s="63" t="s">
        <v>259</v>
      </c>
      <c r="D39" s="82">
        <v>0</v>
      </c>
      <c r="E39" s="82">
        <v>0</v>
      </c>
      <c r="F39" s="82">
        <f t="shared" ref="F39:F42" si="6">+D39+E39</f>
        <v>0</v>
      </c>
      <c r="G39" s="82">
        <v>0</v>
      </c>
      <c r="H39" s="82">
        <v>0</v>
      </c>
      <c r="I39" s="82">
        <f>+H39-D39</f>
        <v>0</v>
      </c>
    </row>
    <row r="40" spans="1:12" x14ac:dyDescent="0.2">
      <c r="A40" s="61"/>
      <c r="B40" s="247" t="s">
        <v>260</v>
      </c>
      <c r="C40" s="248"/>
      <c r="D40" s="81">
        <f>+D41+D42</f>
        <v>0</v>
      </c>
      <c r="E40" s="81">
        <f t="shared" ref="E40:I40" si="7">+E41+E42</f>
        <v>0</v>
      </c>
      <c r="F40" s="81">
        <f t="shared" si="7"/>
        <v>0</v>
      </c>
      <c r="G40" s="81">
        <f t="shared" si="7"/>
        <v>0</v>
      </c>
      <c r="H40" s="81">
        <f t="shared" si="7"/>
        <v>0</v>
      </c>
      <c r="I40" s="81">
        <f t="shared" si="7"/>
        <v>0</v>
      </c>
    </row>
    <row r="41" spans="1:12" x14ac:dyDescent="0.2">
      <c r="A41" s="61"/>
      <c r="B41" s="62"/>
      <c r="C41" s="63" t="s">
        <v>261</v>
      </c>
      <c r="D41" s="82">
        <v>0</v>
      </c>
      <c r="E41" s="82">
        <v>0</v>
      </c>
      <c r="F41" s="82">
        <f t="shared" si="6"/>
        <v>0</v>
      </c>
      <c r="G41" s="82">
        <v>0</v>
      </c>
      <c r="H41" s="82">
        <v>0</v>
      </c>
      <c r="I41" s="82">
        <f t="shared" ref="I41:I42" si="8">+H41-D41</f>
        <v>0</v>
      </c>
    </row>
    <row r="42" spans="1:12" x14ac:dyDescent="0.2">
      <c r="A42" s="61"/>
      <c r="B42" s="62"/>
      <c r="C42" s="63" t="s">
        <v>262</v>
      </c>
      <c r="D42" s="82">
        <v>0</v>
      </c>
      <c r="E42" s="82">
        <v>0</v>
      </c>
      <c r="F42" s="82">
        <f t="shared" si="6"/>
        <v>0</v>
      </c>
      <c r="G42" s="82">
        <v>0</v>
      </c>
      <c r="H42" s="82">
        <v>0</v>
      </c>
      <c r="I42" s="82">
        <f t="shared" si="8"/>
        <v>0</v>
      </c>
    </row>
    <row r="43" spans="1:12" x14ac:dyDescent="0.2">
      <c r="A43" s="64"/>
      <c r="B43" s="65"/>
      <c r="C43" s="66"/>
      <c r="D43" s="82"/>
      <c r="E43" s="82"/>
      <c r="F43" s="82"/>
      <c r="G43" s="82"/>
      <c r="H43" s="82"/>
      <c r="I43" s="82"/>
    </row>
    <row r="44" spans="1:12" x14ac:dyDescent="0.2">
      <c r="A44" s="254" t="s">
        <v>263</v>
      </c>
      <c r="B44" s="255"/>
      <c r="C44" s="266"/>
      <c r="D44" s="85">
        <f>+D11+D12+D13+D14+D15+D16+D17+D18+D31+D37+D38+D40</f>
        <v>15822945</v>
      </c>
      <c r="E44" s="85">
        <f>+E11+E12+E13+E14+E15+E16+E17+E18+E31+E37+E38+E40</f>
        <v>1012213</v>
      </c>
      <c r="F44" s="85">
        <f t="shared" ref="F44" si="9">+F11+F12+F13+F14+F15+F16+F17+F18+F31+F37+F38+F40</f>
        <v>16835158</v>
      </c>
      <c r="G44" s="85">
        <f>+G11+G12+G13+G14+G15+G16+G17+G18+G31+G37+G38+G40</f>
        <v>12638665</v>
      </c>
      <c r="H44" s="85">
        <f>+H11+H12+H13+H14+H15+H16+H17+H18+H31+H37+H38+H40</f>
        <v>12638665</v>
      </c>
      <c r="I44" s="85">
        <f>+I11+I12+I13+I14+I15+I16+I17+I18+I31+I37+I38+I40</f>
        <v>-3184280</v>
      </c>
    </row>
    <row r="45" spans="1:12" x14ac:dyDescent="0.2">
      <c r="A45" s="254" t="s">
        <v>264</v>
      </c>
      <c r="B45" s="255"/>
      <c r="C45" s="266"/>
      <c r="D45" s="78"/>
      <c r="E45" s="78"/>
      <c r="F45" s="78"/>
      <c r="G45" s="78"/>
      <c r="H45" s="78"/>
      <c r="I45" s="78"/>
    </row>
    <row r="46" spans="1:12" x14ac:dyDescent="0.2">
      <c r="A46" s="254" t="s">
        <v>265</v>
      </c>
      <c r="B46" s="255"/>
      <c r="C46" s="266"/>
      <c r="D46" s="79"/>
      <c r="E46" s="79"/>
      <c r="F46" s="79"/>
      <c r="G46" s="79"/>
      <c r="H46" s="79"/>
      <c r="I46" s="167" t="str">
        <f>IF(I44&gt;0,(I44),(""))</f>
        <v/>
      </c>
      <c r="J46" s="1" t="s">
        <v>294</v>
      </c>
    </row>
    <row r="47" spans="1:12" x14ac:dyDescent="0.2">
      <c r="A47" s="64"/>
      <c r="B47" s="65"/>
      <c r="C47" s="66"/>
      <c r="D47" s="77"/>
      <c r="E47" s="77"/>
      <c r="F47" s="77"/>
      <c r="G47" s="77"/>
      <c r="H47" s="77"/>
      <c r="I47" s="77"/>
    </row>
    <row r="48" spans="1:12" x14ac:dyDescent="0.2">
      <c r="A48" s="254" t="s">
        <v>266</v>
      </c>
      <c r="B48" s="255"/>
      <c r="C48" s="266"/>
      <c r="D48" s="77"/>
      <c r="E48" s="77"/>
      <c r="F48" s="77"/>
      <c r="G48" s="77"/>
      <c r="H48" s="77"/>
      <c r="I48" s="77"/>
    </row>
    <row r="49" spans="1:12" x14ac:dyDescent="0.2">
      <c r="A49" s="61"/>
      <c r="B49" s="247" t="s">
        <v>267</v>
      </c>
      <c r="C49" s="248"/>
      <c r="D49" s="81">
        <f>+D50+D51+D52+D53+D54+D55+D56+D57</f>
        <v>0</v>
      </c>
      <c r="E49" s="81">
        <f t="shared" ref="E49:I49" si="10">+E50+E51+E52+E53+E54+E55+E56+E57</f>
        <v>0</v>
      </c>
      <c r="F49" s="81">
        <f>+F50+F51+F52+F53+F54+F55+F56+F57</f>
        <v>0</v>
      </c>
      <c r="G49" s="81">
        <f>+G50+G51+G52+G53+G54+G55+G56+G57</f>
        <v>0</v>
      </c>
      <c r="H49" s="81">
        <f>+H50+H51+H52+H53+H54+H55+H56+H57</f>
        <v>0</v>
      </c>
      <c r="I49" s="81">
        <f t="shared" si="10"/>
        <v>0</v>
      </c>
      <c r="J49" s="76"/>
    </row>
    <row r="50" spans="1:12" x14ac:dyDescent="0.2">
      <c r="A50" s="61"/>
      <c r="B50" s="62"/>
      <c r="C50" s="69" t="s">
        <v>268</v>
      </c>
      <c r="D50" s="82">
        <v>0</v>
      </c>
      <c r="E50" s="82">
        <v>0</v>
      </c>
      <c r="F50" s="82">
        <f>+D50+E50</f>
        <v>0</v>
      </c>
      <c r="G50" s="82">
        <v>0</v>
      </c>
      <c r="H50" s="82">
        <v>0</v>
      </c>
      <c r="I50" s="82">
        <f t="shared" ref="I50:I57" si="11">+H50-D50</f>
        <v>0</v>
      </c>
    </row>
    <row r="51" spans="1:12" x14ac:dyDescent="0.2">
      <c r="A51" s="61"/>
      <c r="B51" s="62"/>
      <c r="C51" s="69" t="s">
        <v>269</v>
      </c>
      <c r="D51" s="82">
        <v>0</v>
      </c>
      <c r="E51" s="82">
        <v>0</v>
      </c>
      <c r="F51" s="82">
        <f t="shared" ref="F51:F66" si="12">+D51+E51</f>
        <v>0</v>
      </c>
      <c r="G51" s="82">
        <v>0</v>
      </c>
      <c r="H51" s="82">
        <v>0</v>
      </c>
      <c r="I51" s="82">
        <f t="shared" si="11"/>
        <v>0</v>
      </c>
    </row>
    <row r="52" spans="1:12" x14ac:dyDescent="0.2">
      <c r="A52" s="61"/>
      <c r="B52" s="62"/>
      <c r="C52" s="69" t="s">
        <v>270</v>
      </c>
      <c r="D52" s="82">
        <v>0</v>
      </c>
      <c r="E52" s="82">
        <v>0</v>
      </c>
      <c r="F52" s="82">
        <f t="shared" si="12"/>
        <v>0</v>
      </c>
      <c r="G52" s="82">
        <v>0</v>
      </c>
      <c r="H52" s="82">
        <v>0</v>
      </c>
      <c r="I52" s="82">
        <f t="shared" si="11"/>
        <v>0</v>
      </c>
    </row>
    <row r="53" spans="1:12" ht="25.5" x14ac:dyDescent="0.2">
      <c r="A53" s="61"/>
      <c r="B53" s="62"/>
      <c r="C53" s="69" t="s">
        <v>271</v>
      </c>
      <c r="D53" s="82">
        <v>0</v>
      </c>
      <c r="E53" s="82">
        <v>0</v>
      </c>
      <c r="F53" s="82">
        <f t="shared" si="12"/>
        <v>0</v>
      </c>
      <c r="G53" s="82">
        <v>0</v>
      </c>
      <c r="H53" s="82">
        <v>0</v>
      </c>
      <c r="I53" s="82">
        <f t="shared" si="11"/>
        <v>0</v>
      </c>
    </row>
    <row r="54" spans="1:12" x14ac:dyDescent="0.2">
      <c r="A54" s="61"/>
      <c r="B54" s="62"/>
      <c r="C54" s="69" t="s">
        <v>272</v>
      </c>
      <c r="D54" s="82">
        <v>0</v>
      </c>
      <c r="E54" s="82">
        <v>0</v>
      </c>
      <c r="F54" s="82">
        <f t="shared" si="12"/>
        <v>0</v>
      </c>
      <c r="G54" s="82">
        <v>0</v>
      </c>
      <c r="H54" s="82">
        <v>0</v>
      </c>
      <c r="I54" s="82">
        <f t="shared" si="11"/>
        <v>0</v>
      </c>
    </row>
    <row r="55" spans="1:12" x14ac:dyDescent="0.2">
      <c r="A55" s="61"/>
      <c r="B55" s="62"/>
      <c r="C55" s="69" t="s">
        <v>273</v>
      </c>
      <c r="D55" s="84">
        <v>0</v>
      </c>
      <c r="E55" s="84">
        <v>0</v>
      </c>
      <c r="F55" s="84">
        <v>0</v>
      </c>
      <c r="G55" s="84">
        <v>0</v>
      </c>
      <c r="H55" s="84">
        <v>0</v>
      </c>
      <c r="I55" s="84">
        <f>+H55-D55</f>
        <v>0</v>
      </c>
      <c r="J55" s="70"/>
      <c r="L55" s="71"/>
    </row>
    <row r="56" spans="1:12" ht="25.5" x14ac:dyDescent="0.2">
      <c r="A56" s="61"/>
      <c r="B56" s="62"/>
      <c r="C56" s="69" t="s">
        <v>274</v>
      </c>
      <c r="D56" s="82">
        <v>0</v>
      </c>
      <c r="E56" s="82">
        <v>0</v>
      </c>
      <c r="F56" s="82">
        <f t="shared" si="12"/>
        <v>0</v>
      </c>
      <c r="G56" s="82">
        <v>0</v>
      </c>
      <c r="H56" s="82">
        <v>0</v>
      </c>
      <c r="I56" s="82">
        <f t="shared" si="11"/>
        <v>0</v>
      </c>
    </row>
    <row r="57" spans="1:12" ht="25.5" x14ac:dyDescent="0.2">
      <c r="A57" s="61"/>
      <c r="B57" s="62"/>
      <c r="C57" s="69" t="s">
        <v>275</v>
      </c>
      <c r="D57" s="82">
        <v>0</v>
      </c>
      <c r="E57" s="82">
        <v>0</v>
      </c>
      <c r="F57" s="82">
        <f t="shared" si="12"/>
        <v>0</v>
      </c>
      <c r="G57" s="82">
        <v>0</v>
      </c>
      <c r="H57" s="82">
        <v>0</v>
      </c>
      <c r="I57" s="82">
        <f t="shared" si="11"/>
        <v>0</v>
      </c>
    </row>
    <row r="58" spans="1:12" x14ac:dyDescent="0.2">
      <c r="A58" s="61"/>
      <c r="B58" s="247" t="s">
        <v>276</v>
      </c>
      <c r="C58" s="248"/>
      <c r="D58" s="81">
        <f>SUM(D59:D62)</f>
        <v>0</v>
      </c>
      <c r="E58" s="81">
        <f t="shared" ref="E58:I58" si="13">SUM(E59:E62)</f>
        <v>0</v>
      </c>
      <c r="F58" s="81">
        <f t="shared" si="13"/>
        <v>0</v>
      </c>
      <c r="G58" s="81">
        <f t="shared" si="13"/>
        <v>0</v>
      </c>
      <c r="H58" s="81">
        <f t="shared" si="13"/>
        <v>0</v>
      </c>
      <c r="I58" s="81">
        <f t="shared" si="13"/>
        <v>0</v>
      </c>
    </row>
    <row r="59" spans="1:12" x14ac:dyDescent="0.2">
      <c r="A59" s="61"/>
      <c r="B59" s="62"/>
      <c r="C59" s="63" t="s">
        <v>277</v>
      </c>
      <c r="D59" s="82">
        <v>0</v>
      </c>
      <c r="E59" s="82">
        <v>0</v>
      </c>
      <c r="F59" s="82">
        <f t="shared" si="12"/>
        <v>0</v>
      </c>
      <c r="G59" s="82">
        <v>0</v>
      </c>
      <c r="H59" s="82">
        <v>0</v>
      </c>
      <c r="I59" s="82">
        <f t="shared" ref="I59:I61" si="14">+H59-D59</f>
        <v>0</v>
      </c>
    </row>
    <row r="60" spans="1:12" x14ac:dyDescent="0.2">
      <c r="A60" s="61"/>
      <c r="B60" s="62"/>
      <c r="C60" s="63" t="s">
        <v>278</v>
      </c>
      <c r="D60" s="82">
        <v>0</v>
      </c>
      <c r="E60" s="82">
        <v>0</v>
      </c>
      <c r="F60" s="82">
        <f t="shared" si="12"/>
        <v>0</v>
      </c>
      <c r="G60" s="82">
        <v>0</v>
      </c>
      <c r="H60" s="82">
        <v>0</v>
      </c>
      <c r="I60" s="82">
        <f t="shared" si="14"/>
        <v>0</v>
      </c>
    </row>
    <row r="61" spans="1:12" x14ac:dyDescent="0.2">
      <c r="A61" s="61"/>
      <c r="B61" s="62"/>
      <c r="C61" s="63" t="s">
        <v>279</v>
      </c>
      <c r="D61" s="82">
        <v>0</v>
      </c>
      <c r="E61" s="82">
        <v>0</v>
      </c>
      <c r="F61" s="82">
        <f t="shared" si="12"/>
        <v>0</v>
      </c>
      <c r="G61" s="82">
        <v>0</v>
      </c>
      <c r="H61" s="82">
        <v>0</v>
      </c>
      <c r="I61" s="82">
        <f t="shared" si="14"/>
        <v>0</v>
      </c>
    </row>
    <row r="62" spans="1:12" x14ac:dyDescent="0.2">
      <c r="A62" s="61"/>
      <c r="B62" s="62"/>
      <c r="C62" s="75" t="s">
        <v>280</v>
      </c>
      <c r="D62" s="84">
        <v>0</v>
      </c>
      <c r="E62" s="84">
        <v>0</v>
      </c>
      <c r="F62" s="84">
        <f>+D62+E62</f>
        <v>0</v>
      </c>
      <c r="G62" s="84">
        <v>0</v>
      </c>
      <c r="H62" s="84">
        <v>0</v>
      </c>
      <c r="I62" s="84">
        <f>+H62-D62</f>
        <v>0</v>
      </c>
      <c r="J62" s="70"/>
    </row>
    <row r="63" spans="1:12" x14ac:dyDescent="0.2">
      <c r="A63" s="61"/>
      <c r="B63" s="247" t="s">
        <v>281</v>
      </c>
      <c r="C63" s="248"/>
      <c r="D63" s="81">
        <f>+D64+D65</f>
        <v>0</v>
      </c>
      <c r="E63" s="81">
        <f t="shared" ref="E63:I63" si="15">+E64+E65</f>
        <v>0</v>
      </c>
      <c r="F63" s="81">
        <f t="shared" si="15"/>
        <v>0</v>
      </c>
      <c r="G63" s="81">
        <f t="shared" si="15"/>
        <v>0</v>
      </c>
      <c r="H63" s="81">
        <f t="shared" si="15"/>
        <v>0</v>
      </c>
      <c r="I63" s="81">
        <f t="shared" si="15"/>
        <v>0</v>
      </c>
    </row>
    <row r="64" spans="1:12" ht="25.5" x14ac:dyDescent="0.2">
      <c r="A64" s="61"/>
      <c r="B64" s="62"/>
      <c r="C64" s="69" t="s">
        <v>282</v>
      </c>
      <c r="D64" s="82">
        <v>0</v>
      </c>
      <c r="E64" s="82">
        <v>0</v>
      </c>
      <c r="F64" s="82">
        <f t="shared" si="12"/>
        <v>0</v>
      </c>
      <c r="G64" s="82">
        <v>0</v>
      </c>
      <c r="H64" s="82">
        <v>0</v>
      </c>
      <c r="I64" s="82">
        <f t="shared" ref="I64:I67" si="16">+H64-D64</f>
        <v>0</v>
      </c>
    </row>
    <row r="65" spans="1:12" x14ac:dyDescent="0.2">
      <c r="A65" s="61"/>
      <c r="B65" s="62"/>
      <c r="C65" s="63" t="s">
        <v>283</v>
      </c>
      <c r="D65" s="82">
        <v>0</v>
      </c>
      <c r="E65" s="82">
        <v>0</v>
      </c>
      <c r="F65" s="82">
        <f t="shared" si="12"/>
        <v>0</v>
      </c>
      <c r="G65" s="82">
        <v>0</v>
      </c>
      <c r="H65" s="82">
        <v>0</v>
      </c>
      <c r="I65" s="82">
        <f t="shared" si="16"/>
        <v>0</v>
      </c>
    </row>
    <row r="66" spans="1:12" x14ac:dyDescent="0.2">
      <c r="A66" s="61"/>
      <c r="B66" s="262" t="s">
        <v>284</v>
      </c>
      <c r="C66" s="263"/>
      <c r="D66" s="81">
        <v>45116744</v>
      </c>
      <c r="E66" s="81">
        <v>0</v>
      </c>
      <c r="F66" s="81">
        <f t="shared" si="12"/>
        <v>45116744</v>
      </c>
      <c r="G66" s="81">
        <v>31192768</v>
      </c>
      <c r="H66" s="81">
        <v>31192768</v>
      </c>
      <c r="I66" s="81">
        <f t="shared" si="16"/>
        <v>-13923976</v>
      </c>
    </row>
    <row r="67" spans="1:12" x14ac:dyDescent="0.2">
      <c r="A67" s="61"/>
      <c r="B67" s="262" t="s">
        <v>285</v>
      </c>
      <c r="C67" s="263"/>
      <c r="D67" s="81">
        <v>0</v>
      </c>
      <c r="E67" s="81">
        <v>0</v>
      </c>
      <c r="F67" s="81">
        <f t="shared" ref="F67" si="17">+D67+E67</f>
        <v>0</v>
      </c>
      <c r="G67" s="81">
        <v>5325</v>
      </c>
      <c r="H67" s="81">
        <v>5325</v>
      </c>
      <c r="I67" s="81">
        <f t="shared" si="16"/>
        <v>5325</v>
      </c>
      <c r="L67" s="76"/>
    </row>
    <row r="68" spans="1:12" x14ac:dyDescent="0.2">
      <c r="A68" s="64"/>
      <c r="B68" s="264"/>
      <c r="C68" s="265"/>
      <c r="D68" s="82"/>
      <c r="E68" s="82"/>
      <c r="F68" s="82"/>
      <c r="G68" s="82"/>
      <c r="H68" s="82"/>
      <c r="I68" s="82"/>
    </row>
    <row r="69" spans="1:12" x14ac:dyDescent="0.2">
      <c r="A69" s="269" t="s">
        <v>286</v>
      </c>
      <c r="B69" s="270"/>
      <c r="C69" s="271"/>
      <c r="D69" s="81">
        <f t="shared" ref="D69:I69" si="18">+D49+D58+D63+D66+D67</f>
        <v>45116744</v>
      </c>
      <c r="E69" s="81">
        <f t="shared" si="18"/>
        <v>0</v>
      </c>
      <c r="F69" s="81">
        <f t="shared" si="18"/>
        <v>45116744</v>
      </c>
      <c r="G69" s="81">
        <f t="shared" si="18"/>
        <v>31198093</v>
      </c>
      <c r="H69" s="81">
        <f t="shared" si="18"/>
        <v>31198093</v>
      </c>
      <c r="I69" s="81">
        <f t="shared" si="18"/>
        <v>-13918651</v>
      </c>
      <c r="K69" s="71"/>
    </row>
    <row r="70" spans="1:12" x14ac:dyDescent="0.2">
      <c r="A70" s="64"/>
      <c r="B70" s="264"/>
      <c r="C70" s="265"/>
      <c r="D70" s="82"/>
      <c r="E70" s="82"/>
      <c r="F70" s="82"/>
      <c r="G70" s="82"/>
      <c r="H70" s="82"/>
      <c r="I70" s="82"/>
    </row>
    <row r="71" spans="1:12" x14ac:dyDescent="0.2">
      <c r="A71" s="254" t="s">
        <v>287</v>
      </c>
      <c r="B71" s="255"/>
      <c r="C71" s="266"/>
      <c r="D71" s="81">
        <f>+D72</f>
        <v>0</v>
      </c>
      <c r="E71" s="81">
        <f t="shared" ref="E71:I71" si="19">+E72</f>
        <v>0</v>
      </c>
      <c r="F71" s="81">
        <f t="shared" si="19"/>
        <v>0</v>
      </c>
      <c r="G71" s="81">
        <f t="shared" si="19"/>
        <v>0</v>
      </c>
      <c r="H71" s="81">
        <f t="shared" si="19"/>
        <v>0</v>
      </c>
      <c r="I71" s="81">
        <f t="shared" si="19"/>
        <v>0</v>
      </c>
    </row>
    <row r="72" spans="1:12" x14ac:dyDescent="0.2">
      <c r="A72" s="61"/>
      <c r="B72" s="247" t="s">
        <v>288</v>
      </c>
      <c r="C72" s="248"/>
      <c r="D72" s="82">
        <v>0</v>
      </c>
      <c r="E72" s="82">
        <v>0</v>
      </c>
      <c r="F72" s="82">
        <v>0</v>
      </c>
      <c r="G72" s="82">
        <v>0</v>
      </c>
      <c r="H72" s="82">
        <v>0</v>
      </c>
      <c r="I72" s="82">
        <v>0</v>
      </c>
    </row>
    <row r="73" spans="1:12" x14ac:dyDescent="0.2">
      <c r="A73" s="64"/>
      <c r="B73" s="264"/>
      <c r="C73" s="265"/>
      <c r="D73" s="82"/>
      <c r="E73" s="82"/>
      <c r="F73" s="82"/>
      <c r="G73" s="82"/>
      <c r="H73" s="82"/>
      <c r="I73" s="82"/>
    </row>
    <row r="74" spans="1:12" x14ac:dyDescent="0.2">
      <c r="A74" s="254" t="s">
        <v>289</v>
      </c>
      <c r="B74" s="255"/>
      <c r="C74" s="266"/>
      <c r="D74" s="81">
        <f>+D44+D69+D71</f>
        <v>60939689</v>
      </c>
      <c r="E74" s="81">
        <f>+E44+E69+E71</f>
        <v>1012213</v>
      </c>
      <c r="F74" s="81">
        <f>+F44+F69+F71</f>
        <v>61951902</v>
      </c>
      <c r="G74" s="81">
        <f t="shared" ref="G74:H74" si="20">+G44+G69+G71</f>
        <v>43836758</v>
      </c>
      <c r="H74" s="81">
        <f t="shared" si="20"/>
        <v>43836758</v>
      </c>
      <c r="I74" s="81">
        <f>+I44+I69+I71</f>
        <v>-17102931</v>
      </c>
    </row>
    <row r="75" spans="1:12" x14ac:dyDescent="0.2">
      <c r="A75" s="64"/>
      <c r="B75" s="264"/>
      <c r="C75" s="265"/>
      <c r="D75" s="82"/>
      <c r="E75" s="82"/>
      <c r="F75" s="82"/>
      <c r="G75" s="82"/>
      <c r="H75" s="82"/>
      <c r="I75" s="82"/>
      <c r="K75" s="76">
        <f>+D74+E74</f>
        <v>61951902</v>
      </c>
    </row>
    <row r="76" spans="1:12" x14ac:dyDescent="0.2">
      <c r="A76" s="61"/>
      <c r="B76" s="272" t="s">
        <v>290</v>
      </c>
      <c r="C76" s="266"/>
      <c r="D76" s="82"/>
      <c r="E76" s="82"/>
      <c r="F76" s="82"/>
      <c r="G76" s="82"/>
      <c r="H76" s="82"/>
      <c r="I76" s="82"/>
    </row>
    <row r="77" spans="1:12" x14ac:dyDescent="0.2">
      <c r="A77" s="61"/>
      <c r="B77" s="262" t="s">
        <v>291</v>
      </c>
      <c r="C77" s="263"/>
      <c r="D77" s="82">
        <v>0</v>
      </c>
      <c r="E77" s="82">
        <v>0</v>
      </c>
      <c r="F77" s="82">
        <v>0</v>
      </c>
      <c r="G77" s="82">
        <v>0</v>
      </c>
      <c r="H77" s="82">
        <v>0</v>
      </c>
      <c r="I77" s="82">
        <v>0</v>
      </c>
    </row>
    <row r="78" spans="1:12" x14ac:dyDescent="0.2">
      <c r="A78" s="61"/>
      <c r="B78" s="262" t="s">
        <v>292</v>
      </c>
      <c r="C78" s="263"/>
      <c r="D78" s="82">
        <v>0</v>
      </c>
      <c r="E78" s="82">
        <v>0</v>
      </c>
      <c r="F78" s="82">
        <v>0</v>
      </c>
      <c r="G78" s="82">
        <v>0</v>
      </c>
      <c r="H78" s="82">
        <v>0</v>
      </c>
      <c r="I78" s="82">
        <v>0</v>
      </c>
    </row>
    <row r="79" spans="1:12" x14ac:dyDescent="0.2">
      <c r="A79" s="61"/>
      <c r="B79" s="273" t="s">
        <v>293</v>
      </c>
      <c r="C79" s="271"/>
      <c r="D79" s="81">
        <f>+D77+D78</f>
        <v>0</v>
      </c>
      <c r="E79" s="81">
        <f t="shared" ref="E79:I79" si="21">+E77+E78</f>
        <v>0</v>
      </c>
      <c r="F79" s="81">
        <f t="shared" si="21"/>
        <v>0</v>
      </c>
      <c r="G79" s="81">
        <f t="shared" si="21"/>
        <v>0</v>
      </c>
      <c r="H79" s="81">
        <f t="shared" si="21"/>
        <v>0</v>
      </c>
      <c r="I79" s="81">
        <f t="shared" si="21"/>
        <v>0</v>
      </c>
    </row>
    <row r="80" spans="1:12" ht="13.5" thickBot="1" x14ac:dyDescent="0.25">
      <c r="A80" s="68"/>
      <c r="B80" s="267"/>
      <c r="C80" s="268"/>
      <c r="D80" s="80"/>
      <c r="E80" s="80"/>
      <c r="F80" s="80"/>
      <c r="G80" s="80"/>
      <c r="H80" s="80"/>
      <c r="I80" s="80"/>
    </row>
    <row r="82" spans="1:10" x14ac:dyDescent="0.2">
      <c r="D82" s="116"/>
      <c r="E82" s="116"/>
      <c r="F82" s="116"/>
    </row>
    <row r="83" spans="1:10" x14ac:dyDescent="0.2">
      <c r="D83" s="116"/>
      <c r="E83" s="116"/>
      <c r="F83" s="116"/>
    </row>
    <row r="84" spans="1:10" x14ac:dyDescent="0.2">
      <c r="D84" s="116"/>
      <c r="E84" s="116"/>
      <c r="F84" s="116"/>
    </row>
    <row r="87" spans="1:10" x14ac:dyDescent="0.2">
      <c r="A87" s="176" t="s">
        <v>453</v>
      </c>
      <c r="B87" s="176"/>
      <c r="C87" s="176"/>
      <c r="D87" s="176"/>
      <c r="E87" s="240" t="s">
        <v>447</v>
      </c>
      <c r="F87" s="240"/>
      <c r="G87" s="240"/>
      <c r="H87" s="240"/>
      <c r="I87" s="240"/>
    </row>
    <row r="88" spans="1:10" x14ac:dyDescent="0.2">
      <c r="A88" s="176" t="s">
        <v>454</v>
      </c>
      <c r="B88" s="176"/>
      <c r="C88" s="176"/>
      <c r="D88" s="176"/>
      <c r="E88" s="240" t="s">
        <v>448</v>
      </c>
      <c r="F88" s="240"/>
      <c r="G88" s="240"/>
      <c r="H88" s="240"/>
      <c r="I88" s="240"/>
    </row>
    <row r="92" spans="1:10" x14ac:dyDescent="0.2">
      <c r="C92" s="1" t="s">
        <v>456</v>
      </c>
      <c r="D92" s="156">
        <v>60939689</v>
      </c>
      <c r="E92" s="156">
        <v>1012213</v>
      </c>
      <c r="F92" s="156">
        <f>+D92+E92</f>
        <v>61951902</v>
      </c>
      <c r="G92" s="156">
        <v>43836758</v>
      </c>
      <c r="H92" s="156">
        <v>43836758</v>
      </c>
      <c r="J92" s="76"/>
    </row>
    <row r="94" spans="1:10" x14ac:dyDescent="0.2">
      <c r="C94" s="1" t="s">
        <v>449</v>
      </c>
      <c r="D94" s="76">
        <f>+D92-D74</f>
        <v>0</v>
      </c>
      <c r="E94" s="76">
        <f>+E92-E74</f>
        <v>0</v>
      </c>
      <c r="F94" s="76">
        <f>+F92-F74</f>
        <v>0</v>
      </c>
      <c r="G94" s="76">
        <f>+G92-G74</f>
        <v>0</v>
      </c>
      <c r="H94" s="76">
        <f>+H92-H74</f>
        <v>0</v>
      </c>
    </row>
    <row r="96" spans="1:10" x14ac:dyDescent="0.2">
      <c r="F96" s="71"/>
    </row>
  </sheetData>
  <mergeCells count="62">
    <mergeCell ref="B80:C80"/>
    <mergeCell ref="A69:C69"/>
    <mergeCell ref="B70:C70"/>
    <mergeCell ref="A71:C71"/>
    <mergeCell ref="B72:C72"/>
    <mergeCell ref="B73:C73"/>
    <mergeCell ref="A74:C74"/>
    <mergeCell ref="B75:C75"/>
    <mergeCell ref="B76:C76"/>
    <mergeCell ref="B77:C77"/>
    <mergeCell ref="B78:C78"/>
    <mergeCell ref="B79:C79"/>
    <mergeCell ref="B68:C68"/>
    <mergeCell ref="A46:C46"/>
    <mergeCell ref="A48:C48"/>
    <mergeCell ref="B38:C38"/>
    <mergeCell ref="B40:C40"/>
    <mergeCell ref="A44:C44"/>
    <mergeCell ref="A45:C45"/>
    <mergeCell ref="B49:C49"/>
    <mergeCell ref="B58:C58"/>
    <mergeCell ref="B63:C63"/>
    <mergeCell ref="B66:C66"/>
    <mergeCell ref="B67:C67"/>
    <mergeCell ref="F18:F19"/>
    <mergeCell ref="G18:G19"/>
    <mergeCell ref="H18:H19"/>
    <mergeCell ref="I18:I19"/>
    <mergeCell ref="B31:C31"/>
    <mergeCell ref="D18:D19"/>
    <mergeCell ref="E18:E19"/>
    <mergeCell ref="B37:C37"/>
    <mergeCell ref="B17:C17"/>
    <mergeCell ref="A18:A19"/>
    <mergeCell ref="B18:C18"/>
    <mergeCell ref="B19:C19"/>
    <mergeCell ref="B11:C11"/>
    <mergeCell ref="B12:C12"/>
    <mergeCell ref="B13:C13"/>
    <mergeCell ref="B14:C14"/>
    <mergeCell ref="B15:C15"/>
    <mergeCell ref="F7:F8"/>
    <mergeCell ref="G7:G8"/>
    <mergeCell ref="H7:H8"/>
    <mergeCell ref="A9:C9"/>
    <mergeCell ref="A10:C10"/>
    <mergeCell ref="A87:D87"/>
    <mergeCell ref="A88:D88"/>
    <mergeCell ref="E87:I87"/>
    <mergeCell ref="E88:I88"/>
    <mergeCell ref="A2:I2"/>
    <mergeCell ref="A3:I3"/>
    <mergeCell ref="A4:I4"/>
    <mergeCell ref="A5:I5"/>
    <mergeCell ref="A6:C6"/>
    <mergeCell ref="D6:H6"/>
    <mergeCell ref="I6:I8"/>
    <mergeCell ref="A7:C7"/>
    <mergeCell ref="A8:C8"/>
    <mergeCell ref="D7:D8"/>
    <mergeCell ref="B16:C16"/>
    <mergeCell ref="E7:E8"/>
  </mergeCells>
  <pageMargins left="0.70866141732283472" right="0.70866141732283472" top="0.74803149606299213" bottom="0.74803149606299213" header="0.31496062992125984" footer="0.31496062992125984"/>
  <pageSetup scale="57" fitToHeight="4" orientation="portrait" r:id="rId1"/>
  <ignoredErrors>
    <ignoredError sqref="I58 I63 F58:F63" formula="1"/>
    <ignoredError sqref="D31:E36 D38:E40" formulaRange="1"/>
    <ignoredError sqref="F31:I36 F38:I40 F37 I37" formula="1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8"/>
  <sheetViews>
    <sheetView view="pageBreakPreview" zoomScaleNormal="100" zoomScaleSheetLayoutView="100" workbookViewId="0">
      <selection activeCell="D24" sqref="D24"/>
    </sheetView>
  </sheetViews>
  <sheetFormatPr baseColWidth="10" defaultRowHeight="15" x14ac:dyDescent="0.25"/>
  <cols>
    <col min="1" max="1" width="3.42578125" customWidth="1"/>
    <col min="2" max="2" width="58.5703125" customWidth="1"/>
    <col min="3" max="8" width="14.7109375" style="154" customWidth="1"/>
    <col min="10" max="14" width="12.7109375" bestFit="1" customWidth="1"/>
  </cols>
  <sheetData>
    <row r="1" spans="1:15" x14ac:dyDescent="0.25">
      <c r="A1" s="177" t="s">
        <v>119</v>
      </c>
      <c r="B1" s="178"/>
      <c r="C1" s="178"/>
      <c r="D1" s="178"/>
      <c r="E1" s="178"/>
      <c r="F1" s="178"/>
      <c r="G1" s="178"/>
      <c r="H1" s="278"/>
    </row>
    <row r="2" spans="1:15" x14ac:dyDescent="0.25">
      <c r="A2" s="196" t="s">
        <v>295</v>
      </c>
      <c r="B2" s="222"/>
      <c r="C2" s="222"/>
      <c r="D2" s="222"/>
      <c r="E2" s="222"/>
      <c r="F2" s="222"/>
      <c r="G2" s="222"/>
      <c r="H2" s="279"/>
    </row>
    <row r="3" spans="1:15" x14ac:dyDescent="0.25">
      <c r="A3" s="196" t="s">
        <v>296</v>
      </c>
      <c r="B3" s="222"/>
      <c r="C3" s="222"/>
      <c r="D3" s="222"/>
      <c r="E3" s="222"/>
      <c r="F3" s="222"/>
      <c r="G3" s="222"/>
      <c r="H3" s="279"/>
    </row>
    <row r="4" spans="1:15" x14ac:dyDescent="0.25">
      <c r="A4" s="196" t="s">
        <v>463</v>
      </c>
      <c r="B4" s="222"/>
      <c r="C4" s="222"/>
      <c r="D4" s="222"/>
      <c r="E4" s="222"/>
      <c r="F4" s="222"/>
      <c r="G4" s="222"/>
      <c r="H4" s="279"/>
    </row>
    <row r="5" spans="1:15" ht="15.75" thickBot="1" x14ac:dyDescent="0.3">
      <c r="A5" s="198" t="s">
        <v>1</v>
      </c>
      <c r="B5" s="223"/>
      <c r="C5" s="223"/>
      <c r="D5" s="223"/>
      <c r="E5" s="223"/>
      <c r="F5" s="223"/>
      <c r="G5" s="223"/>
      <c r="H5" s="280"/>
    </row>
    <row r="6" spans="1:15" ht="15.75" thickBot="1" x14ac:dyDescent="0.3">
      <c r="A6" s="177" t="s">
        <v>180</v>
      </c>
      <c r="B6" s="179"/>
      <c r="C6" s="241" t="s">
        <v>297</v>
      </c>
      <c r="D6" s="242"/>
      <c r="E6" s="242"/>
      <c r="F6" s="242"/>
      <c r="G6" s="243"/>
      <c r="H6" s="244" t="s">
        <v>298</v>
      </c>
    </row>
    <row r="7" spans="1:15" ht="26.25" thickBot="1" x14ac:dyDescent="0.3">
      <c r="A7" s="198"/>
      <c r="B7" s="199"/>
      <c r="C7" s="155" t="s">
        <v>182</v>
      </c>
      <c r="D7" s="108" t="s">
        <v>299</v>
      </c>
      <c r="E7" s="155" t="s">
        <v>300</v>
      </c>
      <c r="F7" s="155" t="s">
        <v>183</v>
      </c>
      <c r="G7" s="155" t="s">
        <v>185</v>
      </c>
      <c r="H7" s="246"/>
    </row>
    <row r="8" spans="1:15" s="137" customFormat="1" x14ac:dyDescent="0.25">
      <c r="A8" s="281" t="s">
        <v>301</v>
      </c>
      <c r="B8" s="282"/>
      <c r="C8" s="152">
        <f>+C9+C17+C27+C37+C47+C57+C61+C70+C74</f>
        <v>15822945</v>
      </c>
      <c r="D8" s="152">
        <f>+D9+D17+D27+D37+D47+D57+D61+D70+D74</f>
        <v>1012213</v>
      </c>
      <c r="E8" s="152">
        <f>+E9+E17+E27+E37+E47+E57+E61+E70+E74</f>
        <v>16835158</v>
      </c>
      <c r="F8" s="152">
        <f>+F9+F17+F27+F37+F47+F57+F61+F70+F74</f>
        <v>8877107</v>
      </c>
      <c r="G8" s="152">
        <f>+G9+G17+G27+G37+G47+G57+G61+G70+G74</f>
        <v>8877107</v>
      </c>
      <c r="H8" s="152">
        <f t="shared" ref="H8" si="0">+H9+H17+H27+H37+H47+H57+H61+H70+H74</f>
        <v>7958051</v>
      </c>
      <c r="I8" s="168"/>
    </row>
    <row r="9" spans="1:15" x14ac:dyDescent="0.25">
      <c r="A9" s="259" t="s">
        <v>302</v>
      </c>
      <c r="B9" s="275"/>
      <c r="C9" s="97">
        <f>SUM(C10:C16)</f>
        <v>8184892</v>
      </c>
      <c r="D9" s="97">
        <f>SUM(D10:D16)</f>
        <v>1012213</v>
      </c>
      <c r="E9" s="97">
        <f t="shared" ref="E9:H9" si="1">SUM(E10:E16)</f>
        <v>9197105</v>
      </c>
      <c r="F9" s="97">
        <f t="shared" si="1"/>
        <v>5055738</v>
      </c>
      <c r="G9" s="97">
        <f t="shared" si="1"/>
        <v>5055738</v>
      </c>
      <c r="H9" s="97">
        <f t="shared" si="1"/>
        <v>4141367</v>
      </c>
    </row>
    <row r="10" spans="1:15" x14ac:dyDescent="0.25">
      <c r="A10" s="61"/>
      <c r="B10" s="62" t="s">
        <v>303</v>
      </c>
      <c r="C10" s="98">
        <v>0</v>
      </c>
      <c r="D10" s="82">
        <v>0</v>
      </c>
      <c r="E10" s="82">
        <f t="shared" ref="E10:E16" si="2">+C10+D10</f>
        <v>0</v>
      </c>
      <c r="F10" s="82">
        <v>0</v>
      </c>
      <c r="G10" s="82">
        <v>0</v>
      </c>
      <c r="H10" s="82">
        <f>+E10-F10</f>
        <v>0</v>
      </c>
      <c r="J10" s="72"/>
    </row>
    <row r="11" spans="1:15" x14ac:dyDescent="0.25">
      <c r="A11" s="61"/>
      <c r="B11" s="163" t="s">
        <v>304</v>
      </c>
      <c r="C11" s="151">
        <v>4023220</v>
      </c>
      <c r="D11" s="84">
        <v>0</v>
      </c>
      <c r="E11" s="84">
        <f t="shared" si="2"/>
        <v>4023220</v>
      </c>
      <c r="F11" s="84">
        <v>2433494</v>
      </c>
      <c r="G11" s="84">
        <v>2433494</v>
      </c>
      <c r="H11" s="84">
        <f t="shared" ref="H11:H75" si="3">+E11-F11</f>
        <v>1589726</v>
      </c>
      <c r="J11" s="72"/>
      <c r="K11" s="72"/>
      <c r="L11" s="72"/>
      <c r="M11" s="72"/>
      <c r="N11" s="72"/>
      <c r="O11" s="72"/>
    </row>
    <row r="12" spans="1:15" x14ac:dyDescent="0.25">
      <c r="A12" s="61"/>
      <c r="B12" s="62" t="s">
        <v>305</v>
      </c>
      <c r="C12" s="98">
        <v>952632</v>
      </c>
      <c r="D12" s="82">
        <v>0</v>
      </c>
      <c r="E12" s="84">
        <f t="shared" si="2"/>
        <v>952632</v>
      </c>
      <c r="F12" s="82">
        <v>688287</v>
      </c>
      <c r="G12" s="82">
        <v>688287</v>
      </c>
      <c r="H12" s="84">
        <f t="shared" si="3"/>
        <v>264345</v>
      </c>
      <c r="J12" s="72"/>
    </row>
    <row r="13" spans="1:15" x14ac:dyDescent="0.25">
      <c r="A13" s="61"/>
      <c r="B13" s="62" t="s">
        <v>306</v>
      </c>
      <c r="C13" s="98">
        <v>465000</v>
      </c>
      <c r="D13" s="82">
        <v>0</v>
      </c>
      <c r="E13" s="84">
        <f t="shared" si="2"/>
        <v>465000</v>
      </c>
      <c r="F13" s="82">
        <v>354959</v>
      </c>
      <c r="G13" s="82">
        <v>354959</v>
      </c>
      <c r="H13" s="84">
        <f t="shared" si="3"/>
        <v>110041</v>
      </c>
      <c r="J13" s="72"/>
    </row>
    <row r="14" spans="1:15" x14ac:dyDescent="0.25">
      <c r="A14" s="61"/>
      <c r="B14" s="62" t="s">
        <v>307</v>
      </c>
      <c r="C14" s="98">
        <v>495040</v>
      </c>
      <c r="D14" s="82">
        <v>1012213</v>
      </c>
      <c r="E14" s="84">
        <f t="shared" si="2"/>
        <v>1507253</v>
      </c>
      <c r="F14" s="82">
        <v>1329093</v>
      </c>
      <c r="G14" s="82">
        <v>1329093</v>
      </c>
      <c r="H14" s="84">
        <f t="shared" si="3"/>
        <v>178160</v>
      </c>
      <c r="J14" s="72"/>
    </row>
    <row r="15" spans="1:15" x14ac:dyDescent="0.25">
      <c r="A15" s="61"/>
      <c r="B15" s="62" t="s">
        <v>308</v>
      </c>
      <c r="C15" s="98">
        <v>0</v>
      </c>
      <c r="D15" s="82">
        <v>0</v>
      </c>
      <c r="E15" s="84">
        <f t="shared" si="2"/>
        <v>0</v>
      </c>
      <c r="F15" s="82">
        <v>0</v>
      </c>
      <c r="G15" s="82">
        <v>0</v>
      </c>
      <c r="H15" s="84">
        <f t="shared" si="3"/>
        <v>0</v>
      </c>
      <c r="J15" s="72"/>
    </row>
    <row r="16" spans="1:15" x14ac:dyDescent="0.25">
      <c r="A16" s="61"/>
      <c r="B16" s="163" t="s">
        <v>309</v>
      </c>
      <c r="C16" s="151">
        <v>2249000</v>
      </c>
      <c r="D16" s="84">
        <v>0</v>
      </c>
      <c r="E16" s="84">
        <f t="shared" si="2"/>
        <v>2249000</v>
      </c>
      <c r="F16" s="84">
        <v>249905</v>
      </c>
      <c r="G16" s="84">
        <v>249905</v>
      </c>
      <c r="H16" s="84">
        <f t="shared" si="3"/>
        <v>1999095</v>
      </c>
      <c r="J16" s="72"/>
      <c r="K16" s="72"/>
      <c r="L16" s="72"/>
      <c r="M16" s="72"/>
      <c r="N16" s="72"/>
      <c r="O16" s="72"/>
    </row>
    <row r="17" spans="1:12" x14ac:dyDescent="0.25">
      <c r="A17" s="259" t="s">
        <v>310</v>
      </c>
      <c r="B17" s="275"/>
      <c r="C17" s="97">
        <f t="shared" ref="C17:G17" si="4">SUM(C18:C26)</f>
        <v>2565206</v>
      </c>
      <c r="D17" s="97">
        <f>SUM(D18:D26)</f>
        <v>-6000</v>
      </c>
      <c r="E17" s="97">
        <f>SUM(E18:E26)</f>
        <v>2559206</v>
      </c>
      <c r="F17" s="97">
        <f>SUM(F18:F26)</f>
        <v>1204770</v>
      </c>
      <c r="G17" s="97">
        <f t="shared" si="4"/>
        <v>1204770</v>
      </c>
      <c r="H17" s="97">
        <f>SUM(H18:H26)</f>
        <v>1354436</v>
      </c>
    </row>
    <row r="18" spans="1:12" ht="25.5" x14ac:dyDescent="0.25">
      <c r="A18" s="61"/>
      <c r="B18" s="145" t="s">
        <v>311</v>
      </c>
      <c r="C18" s="98">
        <v>966348</v>
      </c>
      <c r="D18" s="82">
        <v>147883</v>
      </c>
      <c r="E18" s="82">
        <f t="shared" ref="E18:E26" si="5">+C18+D18</f>
        <v>1114231</v>
      </c>
      <c r="F18" s="82">
        <v>988685</v>
      </c>
      <c r="G18" s="82">
        <v>988685</v>
      </c>
      <c r="H18" s="82">
        <f>+E18-F18</f>
        <v>125546</v>
      </c>
      <c r="J18" s="72"/>
    </row>
    <row r="19" spans="1:12" x14ac:dyDescent="0.25">
      <c r="A19" s="61"/>
      <c r="B19" s="62" t="s">
        <v>312</v>
      </c>
      <c r="C19" s="98">
        <v>367040</v>
      </c>
      <c r="D19" s="82">
        <v>-92643</v>
      </c>
      <c r="E19" s="82">
        <f t="shared" si="5"/>
        <v>274397</v>
      </c>
      <c r="F19" s="82">
        <v>35752</v>
      </c>
      <c r="G19" s="82">
        <v>35752</v>
      </c>
      <c r="H19" s="82">
        <f t="shared" si="3"/>
        <v>238645</v>
      </c>
      <c r="J19" s="72"/>
    </row>
    <row r="20" spans="1:12" x14ac:dyDescent="0.25">
      <c r="A20" s="61"/>
      <c r="B20" s="62" t="s">
        <v>313</v>
      </c>
      <c r="C20" s="98">
        <v>0</v>
      </c>
      <c r="D20" s="82">
        <v>0</v>
      </c>
      <c r="E20" s="82">
        <f t="shared" si="5"/>
        <v>0</v>
      </c>
      <c r="F20" s="82">
        <v>0</v>
      </c>
      <c r="G20" s="82">
        <v>0</v>
      </c>
      <c r="H20" s="82">
        <f t="shared" si="3"/>
        <v>0</v>
      </c>
      <c r="J20" s="72"/>
    </row>
    <row r="21" spans="1:12" x14ac:dyDescent="0.25">
      <c r="A21" s="141"/>
      <c r="B21" s="150" t="s">
        <v>314</v>
      </c>
      <c r="C21" s="151">
        <v>435761</v>
      </c>
      <c r="D21" s="84">
        <v>0</v>
      </c>
      <c r="E21" s="84">
        <f t="shared" si="5"/>
        <v>435761</v>
      </c>
      <c r="F21" s="84">
        <v>17274</v>
      </c>
      <c r="G21" s="84">
        <v>17274</v>
      </c>
      <c r="H21" s="82">
        <f t="shared" si="3"/>
        <v>418487</v>
      </c>
      <c r="J21" s="72"/>
    </row>
    <row r="22" spans="1:12" x14ac:dyDescent="0.25">
      <c r="A22" s="141"/>
      <c r="B22" s="150" t="s">
        <v>315</v>
      </c>
      <c r="C22" s="151">
        <v>145290</v>
      </c>
      <c r="D22" s="84">
        <v>7920</v>
      </c>
      <c r="E22" s="84">
        <f t="shared" si="5"/>
        <v>153210</v>
      </c>
      <c r="F22" s="84">
        <v>28895</v>
      </c>
      <c r="G22" s="84">
        <v>28895</v>
      </c>
      <c r="H22" s="82">
        <f t="shared" si="3"/>
        <v>124315</v>
      </c>
      <c r="J22" s="72"/>
    </row>
    <row r="23" spans="1:12" x14ac:dyDescent="0.25">
      <c r="A23" s="141"/>
      <c r="B23" s="150" t="s">
        <v>316</v>
      </c>
      <c r="C23" s="151">
        <v>283175</v>
      </c>
      <c r="D23" s="84">
        <v>-5000</v>
      </c>
      <c r="E23" s="84">
        <f t="shared" si="5"/>
        <v>278175</v>
      </c>
      <c r="F23" s="84">
        <v>128545</v>
      </c>
      <c r="G23" s="84">
        <v>128545</v>
      </c>
      <c r="H23" s="82">
        <f t="shared" si="3"/>
        <v>149630</v>
      </c>
      <c r="J23" s="72"/>
    </row>
    <row r="24" spans="1:12" x14ac:dyDescent="0.25">
      <c r="A24" s="141"/>
      <c r="B24" s="150" t="s">
        <v>317</v>
      </c>
      <c r="C24" s="151">
        <v>138283</v>
      </c>
      <c r="D24" s="84">
        <v>-33260</v>
      </c>
      <c r="E24" s="84">
        <f t="shared" si="5"/>
        <v>105023</v>
      </c>
      <c r="F24" s="84">
        <v>2570</v>
      </c>
      <c r="G24" s="84">
        <v>2570</v>
      </c>
      <c r="H24" s="82">
        <f t="shared" si="3"/>
        <v>102453</v>
      </c>
      <c r="J24" s="72"/>
    </row>
    <row r="25" spans="1:12" x14ac:dyDescent="0.25">
      <c r="A25" s="141"/>
      <c r="B25" s="150" t="s">
        <v>318</v>
      </c>
      <c r="C25" s="151">
        <v>0</v>
      </c>
      <c r="D25" s="84">
        <v>0</v>
      </c>
      <c r="E25" s="84">
        <f t="shared" si="5"/>
        <v>0</v>
      </c>
      <c r="F25" s="84">
        <v>0</v>
      </c>
      <c r="G25" s="84">
        <v>0</v>
      </c>
      <c r="H25" s="82">
        <f t="shared" si="3"/>
        <v>0</v>
      </c>
      <c r="J25" s="72"/>
    </row>
    <row r="26" spans="1:12" x14ac:dyDescent="0.25">
      <c r="A26" s="141"/>
      <c r="B26" s="150" t="s">
        <v>319</v>
      </c>
      <c r="C26" s="151">
        <v>229309</v>
      </c>
      <c r="D26" s="84">
        <v>-30900</v>
      </c>
      <c r="E26" s="84">
        <f t="shared" si="5"/>
        <v>198409</v>
      </c>
      <c r="F26" s="84">
        <v>3049</v>
      </c>
      <c r="G26" s="84">
        <v>3049</v>
      </c>
      <c r="H26" s="82">
        <f t="shared" si="3"/>
        <v>195360</v>
      </c>
      <c r="J26" s="72"/>
      <c r="L26" s="72"/>
    </row>
    <row r="27" spans="1:12" x14ac:dyDescent="0.25">
      <c r="A27" s="276" t="s">
        <v>320</v>
      </c>
      <c r="B27" s="277"/>
      <c r="C27" s="152">
        <f>SUM(C28:C36)</f>
        <v>4704742</v>
      </c>
      <c r="D27" s="152">
        <f t="shared" ref="D27" si="6">SUM(D28:D36)</f>
        <v>6000</v>
      </c>
      <c r="E27" s="152">
        <f>SUM(E28:E36)</f>
        <v>4710742</v>
      </c>
      <c r="F27" s="152">
        <f>SUM(F28:F36)</f>
        <v>2616599</v>
      </c>
      <c r="G27" s="152">
        <f>SUM(G28:G36)</f>
        <v>2616599</v>
      </c>
      <c r="H27" s="152">
        <f>SUM(H28:H36)</f>
        <v>2094143</v>
      </c>
      <c r="L27" s="72"/>
    </row>
    <row r="28" spans="1:12" x14ac:dyDescent="0.25">
      <c r="A28" s="141"/>
      <c r="B28" s="150" t="s">
        <v>321</v>
      </c>
      <c r="C28" s="151">
        <v>753201</v>
      </c>
      <c r="D28" s="84">
        <v>-50000</v>
      </c>
      <c r="E28" s="84">
        <f t="shared" ref="E28:E36" si="7">+C28+D28</f>
        <v>703201</v>
      </c>
      <c r="F28" s="84">
        <v>336199</v>
      </c>
      <c r="G28" s="84">
        <v>336199</v>
      </c>
      <c r="H28" s="84">
        <f t="shared" ref="H28:H36" si="8">+E28-F28</f>
        <v>367002</v>
      </c>
    </row>
    <row r="29" spans="1:12" x14ac:dyDescent="0.25">
      <c r="A29" s="141"/>
      <c r="B29" s="150" t="s">
        <v>322</v>
      </c>
      <c r="C29" s="151">
        <v>48372</v>
      </c>
      <c r="D29" s="84">
        <v>-33680</v>
      </c>
      <c r="E29" s="84">
        <f t="shared" si="7"/>
        <v>14692</v>
      </c>
      <c r="F29" s="84">
        <v>700</v>
      </c>
      <c r="G29" s="84">
        <v>700</v>
      </c>
      <c r="H29" s="84">
        <f t="shared" si="8"/>
        <v>13992</v>
      </c>
    </row>
    <row r="30" spans="1:12" x14ac:dyDescent="0.25">
      <c r="A30" s="141"/>
      <c r="B30" s="150" t="s">
        <v>323</v>
      </c>
      <c r="C30" s="151">
        <v>673833</v>
      </c>
      <c r="D30" s="84">
        <v>-103765</v>
      </c>
      <c r="E30" s="84">
        <f>+C30+D30</f>
        <v>570068</v>
      </c>
      <c r="F30" s="84">
        <v>309851</v>
      </c>
      <c r="G30" s="84">
        <v>309851</v>
      </c>
      <c r="H30" s="84">
        <f t="shared" si="8"/>
        <v>260217</v>
      </c>
    </row>
    <row r="31" spans="1:12" x14ac:dyDescent="0.25">
      <c r="A31" s="141"/>
      <c r="B31" s="150" t="s">
        <v>324</v>
      </c>
      <c r="C31" s="151">
        <v>545600</v>
      </c>
      <c r="D31" s="84">
        <v>266862</v>
      </c>
      <c r="E31" s="84">
        <f t="shared" si="7"/>
        <v>812462</v>
      </c>
      <c r="F31" s="84">
        <v>804297</v>
      </c>
      <c r="G31" s="84">
        <v>804297</v>
      </c>
      <c r="H31" s="84">
        <f t="shared" si="8"/>
        <v>8165</v>
      </c>
    </row>
    <row r="32" spans="1:12" ht="25.5" x14ac:dyDescent="0.25">
      <c r="A32" s="141"/>
      <c r="B32" s="153" t="s">
        <v>325</v>
      </c>
      <c r="C32" s="151">
        <v>509274</v>
      </c>
      <c r="D32" s="84">
        <v>-21749</v>
      </c>
      <c r="E32" s="84">
        <f t="shared" si="7"/>
        <v>487525</v>
      </c>
      <c r="F32" s="84">
        <v>341218</v>
      </c>
      <c r="G32" s="84">
        <v>341218</v>
      </c>
      <c r="H32" s="84">
        <f t="shared" si="8"/>
        <v>146307</v>
      </c>
    </row>
    <row r="33" spans="1:8" x14ac:dyDescent="0.25">
      <c r="A33" s="61"/>
      <c r="B33" s="62" t="s">
        <v>326</v>
      </c>
      <c r="C33" s="98">
        <v>144250</v>
      </c>
      <c r="D33" s="82">
        <v>0</v>
      </c>
      <c r="E33" s="84">
        <f t="shared" si="7"/>
        <v>144250</v>
      </c>
      <c r="F33" s="82">
        <v>0</v>
      </c>
      <c r="G33" s="82">
        <v>0</v>
      </c>
      <c r="H33" s="82">
        <f t="shared" si="8"/>
        <v>144250</v>
      </c>
    </row>
    <row r="34" spans="1:8" x14ac:dyDescent="0.25">
      <c r="A34" s="61"/>
      <c r="B34" s="62" t="s">
        <v>327</v>
      </c>
      <c r="C34" s="98">
        <v>143625</v>
      </c>
      <c r="D34" s="82">
        <v>-3128</v>
      </c>
      <c r="E34" s="84">
        <f t="shared" si="7"/>
        <v>140497</v>
      </c>
      <c r="F34" s="82">
        <v>28640</v>
      </c>
      <c r="G34" s="82">
        <v>28640</v>
      </c>
      <c r="H34" s="82">
        <f t="shared" si="8"/>
        <v>111857</v>
      </c>
    </row>
    <row r="35" spans="1:8" x14ac:dyDescent="0.25">
      <c r="A35" s="61"/>
      <c r="B35" s="62" t="s">
        <v>328</v>
      </c>
      <c r="C35" s="98">
        <v>321367</v>
      </c>
      <c r="D35" s="82">
        <v>-48540</v>
      </c>
      <c r="E35" s="84">
        <f t="shared" si="7"/>
        <v>272827</v>
      </c>
      <c r="F35" s="82">
        <v>3157</v>
      </c>
      <c r="G35" s="82">
        <v>3157</v>
      </c>
      <c r="H35" s="84">
        <f t="shared" si="8"/>
        <v>269670</v>
      </c>
    </row>
    <row r="36" spans="1:8" x14ac:dyDescent="0.25">
      <c r="A36" s="61"/>
      <c r="B36" s="62" t="s">
        <v>329</v>
      </c>
      <c r="C36" s="98">
        <v>1565220</v>
      </c>
      <c r="D36" s="82">
        <v>0</v>
      </c>
      <c r="E36" s="84">
        <f t="shared" si="7"/>
        <v>1565220</v>
      </c>
      <c r="F36" s="82">
        <v>792537</v>
      </c>
      <c r="G36" s="82">
        <v>792537</v>
      </c>
      <c r="H36" s="82">
        <f t="shared" si="8"/>
        <v>772683</v>
      </c>
    </row>
    <row r="37" spans="1:8" ht="30" customHeight="1" x14ac:dyDescent="0.25">
      <c r="A37" s="192" t="s">
        <v>330</v>
      </c>
      <c r="B37" s="193"/>
      <c r="C37" s="97">
        <f>SUM(C38:C46)</f>
        <v>0</v>
      </c>
      <c r="D37" s="97">
        <f t="shared" ref="D37:H37" si="9">SUM(D38:D46)</f>
        <v>0</v>
      </c>
      <c r="E37" s="97">
        <f t="shared" si="9"/>
        <v>0</v>
      </c>
      <c r="F37" s="97">
        <f t="shared" si="9"/>
        <v>0</v>
      </c>
      <c r="G37" s="97">
        <f t="shared" si="9"/>
        <v>0</v>
      </c>
      <c r="H37" s="97">
        <f t="shared" si="9"/>
        <v>0</v>
      </c>
    </row>
    <row r="38" spans="1:8" x14ac:dyDescent="0.25">
      <c r="A38" s="61"/>
      <c r="B38" s="62" t="s">
        <v>331</v>
      </c>
      <c r="C38" s="98">
        <v>0</v>
      </c>
      <c r="D38" s="98">
        <v>0</v>
      </c>
      <c r="E38" s="82">
        <f t="shared" ref="E38:E75" si="10">+C38+D38</f>
        <v>0</v>
      </c>
      <c r="F38" s="98">
        <v>0</v>
      </c>
      <c r="G38" s="98">
        <v>0</v>
      </c>
      <c r="H38" s="82">
        <f t="shared" si="3"/>
        <v>0</v>
      </c>
    </row>
    <row r="39" spans="1:8" x14ac:dyDescent="0.25">
      <c r="A39" s="61"/>
      <c r="B39" s="62" t="s">
        <v>332</v>
      </c>
      <c r="C39" s="98">
        <v>0</v>
      </c>
      <c r="D39" s="98">
        <v>0</v>
      </c>
      <c r="E39" s="82">
        <f t="shared" si="10"/>
        <v>0</v>
      </c>
      <c r="F39" s="98">
        <v>0</v>
      </c>
      <c r="G39" s="98">
        <v>0</v>
      </c>
      <c r="H39" s="82">
        <f t="shared" si="3"/>
        <v>0</v>
      </c>
    </row>
    <row r="40" spans="1:8" x14ac:dyDescent="0.25">
      <c r="A40" s="61"/>
      <c r="B40" s="62" t="s">
        <v>333</v>
      </c>
      <c r="C40" s="98">
        <v>0</v>
      </c>
      <c r="D40" s="98">
        <v>0</v>
      </c>
      <c r="E40" s="82">
        <f t="shared" si="10"/>
        <v>0</v>
      </c>
      <c r="F40" s="98">
        <v>0</v>
      </c>
      <c r="G40" s="98">
        <v>0</v>
      </c>
      <c r="H40" s="82">
        <f t="shared" si="3"/>
        <v>0</v>
      </c>
    </row>
    <row r="41" spans="1:8" x14ac:dyDescent="0.25">
      <c r="A41" s="61"/>
      <c r="B41" s="62" t="s">
        <v>334</v>
      </c>
      <c r="C41" s="98">
        <v>0</v>
      </c>
      <c r="D41" s="98">
        <v>0</v>
      </c>
      <c r="E41" s="82">
        <f t="shared" si="10"/>
        <v>0</v>
      </c>
      <c r="F41" s="98">
        <v>0</v>
      </c>
      <c r="G41" s="98">
        <v>0</v>
      </c>
      <c r="H41" s="82">
        <f t="shared" si="3"/>
        <v>0</v>
      </c>
    </row>
    <row r="42" spans="1:8" x14ac:dyDescent="0.25">
      <c r="A42" s="61"/>
      <c r="B42" s="62" t="s">
        <v>335</v>
      </c>
      <c r="C42" s="98">
        <v>0</v>
      </c>
      <c r="D42" s="98">
        <v>0</v>
      </c>
      <c r="E42" s="82">
        <f t="shared" si="10"/>
        <v>0</v>
      </c>
      <c r="F42" s="98">
        <v>0</v>
      </c>
      <c r="G42" s="98">
        <v>0</v>
      </c>
      <c r="H42" s="82">
        <f t="shared" si="3"/>
        <v>0</v>
      </c>
    </row>
    <row r="43" spans="1:8" x14ac:dyDescent="0.25">
      <c r="A43" s="61"/>
      <c r="B43" s="62" t="s">
        <v>336</v>
      </c>
      <c r="C43" s="98">
        <v>0</v>
      </c>
      <c r="D43" s="98">
        <v>0</v>
      </c>
      <c r="E43" s="82">
        <f t="shared" si="10"/>
        <v>0</v>
      </c>
      <c r="F43" s="98">
        <v>0</v>
      </c>
      <c r="G43" s="98">
        <v>0</v>
      </c>
      <c r="H43" s="82">
        <f t="shared" si="3"/>
        <v>0</v>
      </c>
    </row>
    <row r="44" spans="1:8" x14ac:dyDescent="0.25">
      <c r="A44" s="61"/>
      <c r="B44" s="62" t="s">
        <v>337</v>
      </c>
      <c r="C44" s="98">
        <v>0</v>
      </c>
      <c r="D44" s="98">
        <v>0</v>
      </c>
      <c r="E44" s="82">
        <f t="shared" si="10"/>
        <v>0</v>
      </c>
      <c r="F44" s="98">
        <v>0</v>
      </c>
      <c r="G44" s="98">
        <v>0</v>
      </c>
      <c r="H44" s="82">
        <f t="shared" si="3"/>
        <v>0</v>
      </c>
    </row>
    <row r="45" spans="1:8" x14ac:dyDescent="0.25">
      <c r="A45" s="61"/>
      <c r="B45" s="62" t="s">
        <v>338</v>
      </c>
      <c r="C45" s="98">
        <v>0</v>
      </c>
      <c r="D45" s="98">
        <v>0</v>
      </c>
      <c r="E45" s="82">
        <f t="shared" si="10"/>
        <v>0</v>
      </c>
      <c r="F45" s="98">
        <v>0</v>
      </c>
      <c r="G45" s="98">
        <v>0</v>
      </c>
      <c r="H45" s="82">
        <f t="shared" si="3"/>
        <v>0</v>
      </c>
    </row>
    <row r="46" spans="1:8" x14ac:dyDescent="0.25">
      <c r="A46" s="61"/>
      <c r="B46" s="62" t="s">
        <v>339</v>
      </c>
      <c r="C46" s="98">
        <v>0</v>
      </c>
      <c r="D46" s="98">
        <v>0</v>
      </c>
      <c r="E46" s="82">
        <f t="shared" si="10"/>
        <v>0</v>
      </c>
      <c r="F46" s="98">
        <v>0</v>
      </c>
      <c r="G46" s="98">
        <v>0</v>
      </c>
      <c r="H46" s="82">
        <f t="shared" si="3"/>
        <v>0</v>
      </c>
    </row>
    <row r="47" spans="1:8" ht="28.5" customHeight="1" x14ac:dyDescent="0.25">
      <c r="A47" s="192" t="s">
        <v>340</v>
      </c>
      <c r="B47" s="193"/>
      <c r="C47" s="97">
        <f t="shared" ref="C47:H47" si="11">SUM(C48:C56)</f>
        <v>368105</v>
      </c>
      <c r="D47" s="97">
        <f t="shared" si="11"/>
        <v>0</v>
      </c>
      <c r="E47" s="97">
        <f t="shared" si="11"/>
        <v>368105</v>
      </c>
      <c r="F47" s="97">
        <f t="shared" si="11"/>
        <v>0</v>
      </c>
      <c r="G47" s="97">
        <f t="shared" si="11"/>
        <v>0</v>
      </c>
      <c r="H47" s="97">
        <f t="shared" si="11"/>
        <v>368105</v>
      </c>
    </row>
    <row r="48" spans="1:8" x14ac:dyDescent="0.25">
      <c r="A48" s="61"/>
      <c r="B48" s="150" t="s">
        <v>341</v>
      </c>
      <c r="C48" s="151">
        <v>263005</v>
      </c>
      <c r="D48" s="84">
        <v>0</v>
      </c>
      <c r="E48" s="84">
        <f>+C48+D48</f>
        <v>263005</v>
      </c>
      <c r="F48" s="84">
        <v>0</v>
      </c>
      <c r="G48" s="84">
        <v>0</v>
      </c>
      <c r="H48" s="84">
        <f>+E48-F48</f>
        <v>263005</v>
      </c>
    </row>
    <row r="49" spans="1:8" x14ac:dyDescent="0.25">
      <c r="A49" s="61"/>
      <c r="B49" s="62" t="s">
        <v>342</v>
      </c>
      <c r="C49" s="151">
        <v>15000</v>
      </c>
      <c r="D49" s="82">
        <v>0</v>
      </c>
      <c r="E49" s="84">
        <f t="shared" ref="E49:E56" si="12">+C49+D49</f>
        <v>15000</v>
      </c>
      <c r="F49" s="82">
        <v>0</v>
      </c>
      <c r="G49" s="82">
        <v>0</v>
      </c>
      <c r="H49" s="84">
        <f t="shared" ref="H49:H56" si="13">+E49-F49</f>
        <v>15000</v>
      </c>
    </row>
    <row r="50" spans="1:8" x14ac:dyDescent="0.25">
      <c r="A50" s="61"/>
      <c r="B50" s="62" t="s">
        <v>343</v>
      </c>
      <c r="C50" s="98">
        <v>0</v>
      </c>
      <c r="D50" s="82">
        <v>0</v>
      </c>
      <c r="E50" s="84">
        <f t="shared" si="12"/>
        <v>0</v>
      </c>
      <c r="F50" s="82">
        <v>0</v>
      </c>
      <c r="G50" s="82">
        <v>0</v>
      </c>
      <c r="H50" s="84">
        <f t="shared" si="13"/>
        <v>0</v>
      </c>
    </row>
    <row r="51" spans="1:8" x14ac:dyDescent="0.25">
      <c r="A51" s="61"/>
      <c r="B51" s="62" t="s">
        <v>344</v>
      </c>
      <c r="C51" s="98">
        <v>0</v>
      </c>
      <c r="D51" s="82">
        <v>0</v>
      </c>
      <c r="E51" s="84">
        <f t="shared" si="12"/>
        <v>0</v>
      </c>
      <c r="F51" s="82">
        <v>0</v>
      </c>
      <c r="G51" s="82">
        <v>0</v>
      </c>
      <c r="H51" s="84">
        <f t="shared" si="13"/>
        <v>0</v>
      </c>
    </row>
    <row r="52" spans="1:8" x14ac:dyDescent="0.25">
      <c r="A52" s="61"/>
      <c r="B52" s="62" t="s">
        <v>345</v>
      </c>
      <c r="C52" s="98">
        <v>0</v>
      </c>
      <c r="D52" s="82">
        <v>0</v>
      </c>
      <c r="E52" s="84">
        <f t="shared" si="12"/>
        <v>0</v>
      </c>
      <c r="F52" s="82">
        <v>0</v>
      </c>
      <c r="G52" s="82">
        <v>0</v>
      </c>
      <c r="H52" s="84">
        <f t="shared" si="13"/>
        <v>0</v>
      </c>
    </row>
    <row r="53" spans="1:8" x14ac:dyDescent="0.25">
      <c r="A53" s="61"/>
      <c r="B53" s="62" t="s">
        <v>346</v>
      </c>
      <c r="C53" s="98">
        <v>90100</v>
      </c>
      <c r="D53" s="82">
        <v>0</v>
      </c>
      <c r="E53" s="84">
        <f t="shared" si="12"/>
        <v>90100</v>
      </c>
      <c r="F53" s="82">
        <v>0</v>
      </c>
      <c r="G53" s="82">
        <v>0</v>
      </c>
      <c r="H53" s="84">
        <f t="shared" si="13"/>
        <v>90100</v>
      </c>
    </row>
    <row r="54" spans="1:8" x14ac:dyDescent="0.25">
      <c r="A54" s="61"/>
      <c r="B54" s="62" t="s">
        <v>347</v>
      </c>
      <c r="C54" s="98">
        <v>0</v>
      </c>
      <c r="D54" s="98">
        <v>0</v>
      </c>
      <c r="E54" s="84">
        <f t="shared" si="12"/>
        <v>0</v>
      </c>
      <c r="F54" s="98">
        <v>0</v>
      </c>
      <c r="G54" s="98">
        <v>0</v>
      </c>
      <c r="H54" s="84">
        <f t="shared" si="13"/>
        <v>0</v>
      </c>
    </row>
    <row r="55" spans="1:8" x14ac:dyDescent="0.25">
      <c r="A55" s="61"/>
      <c r="B55" s="62" t="s">
        <v>348</v>
      </c>
      <c r="C55" s="98">
        <v>0</v>
      </c>
      <c r="D55" s="98">
        <v>0</v>
      </c>
      <c r="E55" s="84">
        <f t="shared" si="12"/>
        <v>0</v>
      </c>
      <c r="F55" s="98">
        <v>0</v>
      </c>
      <c r="G55" s="98">
        <v>0</v>
      </c>
      <c r="H55" s="84">
        <f t="shared" si="13"/>
        <v>0</v>
      </c>
    </row>
    <row r="56" spans="1:8" x14ac:dyDescent="0.25">
      <c r="A56" s="61"/>
      <c r="B56" s="62" t="s">
        <v>349</v>
      </c>
      <c r="C56" s="98">
        <v>0</v>
      </c>
      <c r="D56" s="98">
        <v>0</v>
      </c>
      <c r="E56" s="84">
        <f t="shared" si="12"/>
        <v>0</v>
      </c>
      <c r="F56" s="98">
        <v>0</v>
      </c>
      <c r="G56" s="98">
        <v>0</v>
      </c>
      <c r="H56" s="84">
        <f t="shared" si="13"/>
        <v>0</v>
      </c>
    </row>
    <row r="57" spans="1:8" x14ac:dyDescent="0.25">
      <c r="A57" s="259" t="s">
        <v>350</v>
      </c>
      <c r="B57" s="275"/>
      <c r="C57" s="97">
        <f>SUM(C58:C60)</f>
        <v>0</v>
      </c>
      <c r="D57" s="97">
        <f t="shared" ref="D57:H57" si="14">SUM(D58:D60)</f>
        <v>0</v>
      </c>
      <c r="E57" s="97">
        <f t="shared" si="14"/>
        <v>0</v>
      </c>
      <c r="F57" s="97">
        <f t="shared" si="14"/>
        <v>0</v>
      </c>
      <c r="G57" s="97">
        <f t="shared" si="14"/>
        <v>0</v>
      </c>
      <c r="H57" s="97">
        <f t="shared" si="14"/>
        <v>0</v>
      </c>
    </row>
    <row r="58" spans="1:8" x14ac:dyDescent="0.25">
      <c r="A58" s="61"/>
      <c r="B58" s="62" t="s">
        <v>351</v>
      </c>
      <c r="C58" s="98">
        <v>0</v>
      </c>
      <c r="D58" s="98">
        <v>0</v>
      </c>
      <c r="E58" s="82">
        <f t="shared" si="10"/>
        <v>0</v>
      </c>
      <c r="F58" s="98">
        <v>0</v>
      </c>
      <c r="G58" s="98">
        <v>0</v>
      </c>
      <c r="H58" s="82">
        <f t="shared" si="3"/>
        <v>0</v>
      </c>
    </row>
    <row r="59" spans="1:8" x14ac:dyDescent="0.25">
      <c r="A59" s="61"/>
      <c r="B59" s="62" t="s">
        <v>352</v>
      </c>
      <c r="C59" s="98">
        <v>0</v>
      </c>
      <c r="D59" s="98">
        <v>0</v>
      </c>
      <c r="E59" s="82">
        <f t="shared" si="10"/>
        <v>0</v>
      </c>
      <c r="F59" s="98">
        <v>0</v>
      </c>
      <c r="G59" s="98">
        <v>0</v>
      </c>
      <c r="H59" s="82">
        <f t="shared" si="3"/>
        <v>0</v>
      </c>
    </row>
    <row r="60" spans="1:8" x14ac:dyDescent="0.25">
      <c r="A60" s="61"/>
      <c r="B60" s="62" t="s">
        <v>353</v>
      </c>
      <c r="C60" s="98">
        <v>0</v>
      </c>
      <c r="D60" s="98">
        <v>0</v>
      </c>
      <c r="E60" s="82">
        <f t="shared" si="10"/>
        <v>0</v>
      </c>
      <c r="F60" s="98">
        <v>0</v>
      </c>
      <c r="G60" s="98">
        <v>0</v>
      </c>
      <c r="H60" s="82">
        <f t="shared" si="3"/>
        <v>0</v>
      </c>
    </row>
    <row r="61" spans="1:8" ht="27" customHeight="1" x14ac:dyDescent="0.25">
      <c r="A61" s="192" t="s">
        <v>354</v>
      </c>
      <c r="B61" s="193"/>
      <c r="C61" s="97">
        <f>SUM(C62:C69)</f>
        <v>0</v>
      </c>
      <c r="D61" s="97">
        <f t="shared" ref="D61:H61" si="15">SUM(D62:D69)</f>
        <v>0</v>
      </c>
      <c r="E61" s="97">
        <f t="shared" si="15"/>
        <v>0</v>
      </c>
      <c r="F61" s="97">
        <f t="shared" si="15"/>
        <v>0</v>
      </c>
      <c r="G61" s="97">
        <f t="shared" si="15"/>
        <v>0</v>
      </c>
      <c r="H61" s="97">
        <f t="shared" si="15"/>
        <v>0</v>
      </c>
    </row>
    <row r="62" spans="1:8" x14ac:dyDescent="0.25">
      <c r="A62" s="61"/>
      <c r="B62" s="62" t="s">
        <v>355</v>
      </c>
      <c r="C62" s="98">
        <v>0</v>
      </c>
      <c r="D62" s="98">
        <v>0</v>
      </c>
      <c r="E62" s="82">
        <f t="shared" si="10"/>
        <v>0</v>
      </c>
      <c r="F62" s="98">
        <v>0</v>
      </c>
      <c r="G62" s="98">
        <v>0</v>
      </c>
      <c r="H62" s="82">
        <f t="shared" si="3"/>
        <v>0</v>
      </c>
    </row>
    <row r="63" spans="1:8" x14ac:dyDescent="0.25">
      <c r="A63" s="61"/>
      <c r="B63" s="62" t="s">
        <v>356</v>
      </c>
      <c r="C63" s="98">
        <v>0</v>
      </c>
      <c r="D63" s="98">
        <v>0</v>
      </c>
      <c r="E63" s="82">
        <f t="shared" si="10"/>
        <v>0</v>
      </c>
      <c r="F63" s="98">
        <v>0</v>
      </c>
      <c r="G63" s="98">
        <v>0</v>
      </c>
      <c r="H63" s="82">
        <f t="shared" si="3"/>
        <v>0</v>
      </c>
    </row>
    <row r="64" spans="1:8" x14ac:dyDescent="0.25">
      <c r="A64" s="61"/>
      <c r="B64" s="62" t="s">
        <v>357</v>
      </c>
      <c r="C64" s="98">
        <v>0</v>
      </c>
      <c r="D64" s="98">
        <v>0</v>
      </c>
      <c r="E64" s="82">
        <f t="shared" si="10"/>
        <v>0</v>
      </c>
      <c r="F64" s="98">
        <v>0</v>
      </c>
      <c r="G64" s="98">
        <v>0</v>
      </c>
      <c r="H64" s="82">
        <f t="shared" si="3"/>
        <v>0</v>
      </c>
    </row>
    <row r="65" spans="1:8" x14ac:dyDescent="0.25">
      <c r="A65" s="61"/>
      <c r="B65" s="62" t="s">
        <v>358</v>
      </c>
      <c r="C65" s="98">
        <v>0</v>
      </c>
      <c r="D65" s="98">
        <v>0</v>
      </c>
      <c r="E65" s="82">
        <f t="shared" si="10"/>
        <v>0</v>
      </c>
      <c r="F65" s="98">
        <v>0</v>
      </c>
      <c r="G65" s="98">
        <v>0</v>
      </c>
      <c r="H65" s="82">
        <f t="shared" si="3"/>
        <v>0</v>
      </c>
    </row>
    <row r="66" spans="1:8" x14ac:dyDescent="0.25">
      <c r="A66" s="61"/>
      <c r="B66" s="62" t="s">
        <v>359</v>
      </c>
      <c r="C66" s="98">
        <v>0</v>
      </c>
      <c r="D66" s="98">
        <v>0</v>
      </c>
      <c r="E66" s="82">
        <f t="shared" si="10"/>
        <v>0</v>
      </c>
      <c r="F66" s="98">
        <v>0</v>
      </c>
      <c r="G66" s="98">
        <v>0</v>
      </c>
      <c r="H66" s="82">
        <f t="shared" si="3"/>
        <v>0</v>
      </c>
    </row>
    <row r="67" spans="1:8" x14ac:dyDescent="0.25">
      <c r="A67" s="61"/>
      <c r="B67" s="62" t="s">
        <v>360</v>
      </c>
      <c r="C67" s="98">
        <v>0</v>
      </c>
      <c r="D67" s="98">
        <v>0</v>
      </c>
      <c r="E67" s="82">
        <f t="shared" si="10"/>
        <v>0</v>
      </c>
      <c r="F67" s="98">
        <v>0</v>
      </c>
      <c r="G67" s="98">
        <v>0</v>
      </c>
      <c r="H67" s="82">
        <f t="shared" si="3"/>
        <v>0</v>
      </c>
    </row>
    <row r="68" spans="1:8" x14ac:dyDescent="0.25">
      <c r="A68" s="61"/>
      <c r="B68" s="62" t="s">
        <v>361</v>
      </c>
      <c r="C68" s="98">
        <v>0</v>
      </c>
      <c r="D68" s="98">
        <v>0</v>
      </c>
      <c r="E68" s="82">
        <f t="shared" si="10"/>
        <v>0</v>
      </c>
      <c r="F68" s="98">
        <v>0</v>
      </c>
      <c r="G68" s="98">
        <v>0</v>
      </c>
      <c r="H68" s="82">
        <f t="shared" si="3"/>
        <v>0</v>
      </c>
    </row>
    <row r="69" spans="1:8" x14ac:dyDescent="0.25">
      <c r="A69" s="61"/>
      <c r="B69" s="62" t="s">
        <v>362</v>
      </c>
      <c r="C69" s="98">
        <v>0</v>
      </c>
      <c r="D69" s="98">
        <v>0</v>
      </c>
      <c r="E69" s="82">
        <f t="shared" si="10"/>
        <v>0</v>
      </c>
      <c r="F69" s="98">
        <v>0</v>
      </c>
      <c r="G69" s="98">
        <v>0</v>
      </c>
      <c r="H69" s="82">
        <f t="shared" si="3"/>
        <v>0</v>
      </c>
    </row>
    <row r="70" spans="1:8" x14ac:dyDescent="0.25">
      <c r="A70" s="259" t="s">
        <v>363</v>
      </c>
      <c r="B70" s="275"/>
      <c r="C70" s="97">
        <f>SUM(C71:C73)</f>
        <v>0</v>
      </c>
      <c r="D70" s="97">
        <f t="shared" ref="D70:H70" si="16">SUM(D71:D73)</f>
        <v>0</v>
      </c>
      <c r="E70" s="97">
        <f t="shared" si="16"/>
        <v>0</v>
      </c>
      <c r="F70" s="97">
        <f t="shared" si="16"/>
        <v>0</v>
      </c>
      <c r="G70" s="97">
        <f t="shared" si="16"/>
        <v>0</v>
      </c>
      <c r="H70" s="97">
        <f t="shared" si="16"/>
        <v>0</v>
      </c>
    </row>
    <row r="71" spans="1:8" x14ac:dyDescent="0.25">
      <c r="A71" s="61"/>
      <c r="B71" s="62" t="s">
        <v>364</v>
      </c>
      <c r="C71" s="98">
        <v>0</v>
      </c>
      <c r="D71" s="98">
        <v>0</v>
      </c>
      <c r="E71" s="82">
        <f t="shared" si="10"/>
        <v>0</v>
      </c>
      <c r="F71" s="98">
        <v>0</v>
      </c>
      <c r="G71" s="98">
        <v>0</v>
      </c>
      <c r="H71" s="82">
        <f t="shared" si="3"/>
        <v>0</v>
      </c>
    </row>
    <row r="72" spans="1:8" x14ac:dyDescent="0.25">
      <c r="A72" s="61"/>
      <c r="B72" s="62" t="s">
        <v>365</v>
      </c>
      <c r="C72" s="98">
        <v>0</v>
      </c>
      <c r="D72" s="98">
        <v>0</v>
      </c>
      <c r="E72" s="82">
        <f t="shared" si="10"/>
        <v>0</v>
      </c>
      <c r="F72" s="98">
        <v>0</v>
      </c>
      <c r="G72" s="98">
        <v>0</v>
      </c>
      <c r="H72" s="82">
        <f t="shared" si="3"/>
        <v>0</v>
      </c>
    </row>
    <row r="73" spans="1:8" x14ac:dyDescent="0.25">
      <c r="A73" s="159"/>
      <c r="B73" s="138" t="s">
        <v>366</v>
      </c>
      <c r="C73" s="98">
        <v>0</v>
      </c>
      <c r="D73" s="98">
        <v>0</v>
      </c>
      <c r="E73" s="82">
        <f t="shared" si="10"/>
        <v>0</v>
      </c>
      <c r="F73" s="98">
        <v>0</v>
      </c>
      <c r="G73" s="98">
        <v>0</v>
      </c>
      <c r="H73" s="82">
        <f t="shared" si="3"/>
        <v>0</v>
      </c>
    </row>
    <row r="74" spans="1:8" x14ac:dyDescent="0.25">
      <c r="A74" s="259" t="s">
        <v>367</v>
      </c>
      <c r="B74" s="275"/>
      <c r="C74" s="97">
        <f>SUM(C75:C81)</f>
        <v>0</v>
      </c>
      <c r="D74" s="97">
        <f t="shared" ref="D74:H74" si="17">SUM(D75:D81)</f>
        <v>0</v>
      </c>
      <c r="E74" s="97">
        <f t="shared" si="17"/>
        <v>0</v>
      </c>
      <c r="F74" s="97">
        <f t="shared" si="17"/>
        <v>0</v>
      </c>
      <c r="G74" s="97">
        <f t="shared" si="17"/>
        <v>0</v>
      </c>
      <c r="H74" s="97">
        <f t="shared" si="17"/>
        <v>0</v>
      </c>
    </row>
    <row r="75" spans="1:8" x14ac:dyDescent="0.25">
      <c r="A75" s="61"/>
      <c r="B75" s="62" t="s">
        <v>368</v>
      </c>
      <c r="C75" s="98">
        <v>0</v>
      </c>
      <c r="D75" s="98">
        <v>0</v>
      </c>
      <c r="E75" s="82">
        <f t="shared" si="10"/>
        <v>0</v>
      </c>
      <c r="F75" s="98">
        <v>0</v>
      </c>
      <c r="G75" s="98">
        <v>0</v>
      </c>
      <c r="H75" s="82">
        <f t="shared" si="3"/>
        <v>0</v>
      </c>
    </row>
    <row r="76" spans="1:8" x14ac:dyDescent="0.25">
      <c r="A76" s="61"/>
      <c r="B76" s="62" t="s">
        <v>369</v>
      </c>
      <c r="C76" s="98">
        <v>0</v>
      </c>
      <c r="D76" s="98">
        <v>0</v>
      </c>
      <c r="E76" s="82">
        <f t="shared" ref="E76:E81" si="18">+C76+D76</f>
        <v>0</v>
      </c>
      <c r="F76" s="98">
        <v>0</v>
      </c>
      <c r="G76" s="98">
        <v>0</v>
      </c>
      <c r="H76" s="82">
        <f t="shared" ref="H76:H81" si="19">+E76-F76</f>
        <v>0</v>
      </c>
    </row>
    <row r="77" spans="1:8" x14ac:dyDescent="0.25">
      <c r="A77" s="61"/>
      <c r="B77" s="62" t="s">
        <v>370</v>
      </c>
      <c r="C77" s="98">
        <v>0</v>
      </c>
      <c r="D77" s="98">
        <v>0</v>
      </c>
      <c r="E77" s="82">
        <f t="shared" si="18"/>
        <v>0</v>
      </c>
      <c r="F77" s="98">
        <v>0</v>
      </c>
      <c r="G77" s="98">
        <v>0</v>
      </c>
      <c r="H77" s="82">
        <f t="shared" si="19"/>
        <v>0</v>
      </c>
    </row>
    <row r="78" spans="1:8" x14ac:dyDescent="0.25">
      <c r="A78" s="61"/>
      <c r="B78" s="62" t="s">
        <v>371</v>
      </c>
      <c r="C78" s="98">
        <v>0</v>
      </c>
      <c r="D78" s="98">
        <v>0</v>
      </c>
      <c r="E78" s="82">
        <f t="shared" si="18"/>
        <v>0</v>
      </c>
      <c r="F78" s="98">
        <v>0</v>
      </c>
      <c r="G78" s="98">
        <v>0</v>
      </c>
      <c r="H78" s="82">
        <f t="shared" si="19"/>
        <v>0</v>
      </c>
    </row>
    <row r="79" spans="1:8" x14ac:dyDescent="0.25">
      <c r="A79" s="61"/>
      <c r="B79" s="62" t="s">
        <v>372</v>
      </c>
      <c r="C79" s="98">
        <v>0</v>
      </c>
      <c r="D79" s="98">
        <v>0</v>
      </c>
      <c r="E79" s="82">
        <f t="shared" si="18"/>
        <v>0</v>
      </c>
      <c r="F79" s="98">
        <v>0</v>
      </c>
      <c r="G79" s="98">
        <v>0</v>
      </c>
      <c r="H79" s="82">
        <f t="shared" si="19"/>
        <v>0</v>
      </c>
    </row>
    <row r="80" spans="1:8" x14ac:dyDescent="0.25">
      <c r="A80" s="61"/>
      <c r="B80" s="62" t="s">
        <v>373</v>
      </c>
      <c r="C80" s="98">
        <v>0</v>
      </c>
      <c r="D80" s="98">
        <v>0</v>
      </c>
      <c r="E80" s="82">
        <f t="shared" si="18"/>
        <v>0</v>
      </c>
      <c r="F80" s="98">
        <v>0</v>
      </c>
      <c r="G80" s="98">
        <v>0</v>
      </c>
      <c r="H80" s="82">
        <f t="shared" si="19"/>
        <v>0</v>
      </c>
    </row>
    <row r="81" spans="1:11" x14ac:dyDescent="0.25">
      <c r="A81" s="159"/>
      <c r="B81" s="138" t="s">
        <v>374</v>
      </c>
      <c r="C81" s="98">
        <v>0</v>
      </c>
      <c r="D81" s="98">
        <v>0</v>
      </c>
      <c r="E81" s="82">
        <f t="shared" si="18"/>
        <v>0</v>
      </c>
      <c r="F81" s="98">
        <v>0</v>
      </c>
      <c r="G81" s="98">
        <v>0</v>
      </c>
      <c r="H81" s="82">
        <f t="shared" si="19"/>
        <v>0</v>
      </c>
    </row>
    <row r="82" spans="1:11" ht="15.75" thickBot="1" x14ac:dyDescent="0.3">
      <c r="A82" s="73"/>
      <c r="B82" s="74"/>
      <c r="C82" s="162"/>
      <c r="D82" s="162"/>
      <c r="E82" s="162"/>
      <c r="F82" s="162"/>
      <c r="G82" s="162"/>
      <c r="H82" s="162"/>
    </row>
    <row r="83" spans="1:11" x14ac:dyDescent="0.25">
      <c r="A83" s="254" t="s">
        <v>375</v>
      </c>
      <c r="B83" s="256"/>
      <c r="C83" s="97">
        <f>+C84+C92+C102+C112+C122+C132+C136+C145+C149</f>
        <v>45116744</v>
      </c>
      <c r="D83" s="97">
        <f t="shared" ref="D83:H83" si="20">+D84+D92+D102+D112+D122+D132+D136+D145+D149</f>
        <v>0</v>
      </c>
      <c r="E83" s="97">
        <f t="shared" si="20"/>
        <v>45116744</v>
      </c>
      <c r="F83" s="97">
        <f t="shared" si="20"/>
        <v>29294073</v>
      </c>
      <c r="G83" s="97">
        <f t="shared" si="20"/>
        <v>29294073</v>
      </c>
      <c r="H83" s="97">
        <f t="shared" si="20"/>
        <v>15822671</v>
      </c>
      <c r="J83" s="72"/>
      <c r="K83" s="72"/>
    </row>
    <row r="84" spans="1:11" x14ac:dyDescent="0.25">
      <c r="A84" s="259" t="s">
        <v>302</v>
      </c>
      <c r="B84" s="275"/>
      <c r="C84" s="97">
        <f t="shared" ref="C84:H84" si="21">SUM(C85:C91)</f>
        <v>44048627</v>
      </c>
      <c r="D84" s="97">
        <f t="shared" si="21"/>
        <v>0</v>
      </c>
      <c r="E84" s="97">
        <f t="shared" si="21"/>
        <v>44048627</v>
      </c>
      <c r="F84" s="97">
        <f t="shared" si="21"/>
        <v>28440333</v>
      </c>
      <c r="G84" s="97">
        <f t="shared" si="21"/>
        <v>28440333</v>
      </c>
      <c r="H84" s="97">
        <f t="shared" si="21"/>
        <v>15608294</v>
      </c>
    </row>
    <row r="85" spans="1:11" x14ac:dyDescent="0.25">
      <c r="A85" s="61"/>
      <c r="B85" s="62" t="s">
        <v>303</v>
      </c>
      <c r="C85" s="98">
        <v>10400830</v>
      </c>
      <c r="D85" s="82">
        <v>0</v>
      </c>
      <c r="E85" s="82">
        <f>+C85+D85</f>
        <v>10400830</v>
      </c>
      <c r="F85" s="82">
        <v>7695736</v>
      </c>
      <c r="G85" s="82">
        <v>7695736</v>
      </c>
      <c r="H85" s="82">
        <f t="shared" ref="H85:H88" si="22">+E85-F85</f>
        <v>2705094</v>
      </c>
    </row>
    <row r="86" spans="1:11" x14ac:dyDescent="0.25">
      <c r="A86" s="61"/>
      <c r="B86" s="163" t="s">
        <v>304</v>
      </c>
      <c r="C86" s="151">
        <v>15338787</v>
      </c>
      <c r="D86" s="84">
        <v>0</v>
      </c>
      <c r="E86" s="82">
        <f t="shared" ref="E86:E91" si="23">+C86+D86</f>
        <v>15338787</v>
      </c>
      <c r="F86" s="84">
        <v>11349906</v>
      </c>
      <c r="G86" s="84">
        <v>11349906</v>
      </c>
      <c r="H86" s="82">
        <f t="shared" si="22"/>
        <v>3988881</v>
      </c>
    </row>
    <row r="87" spans="1:11" x14ac:dyDescent="0.25">
      <c r="A87" s="61"/>
      <c r="B87" s="62" t="s">
        <v>305</v>
      </c>
      <c r="C87" s="98">
        <v>6075400</v>
      </c>
      <c r="D87" s="82">
        <v>0</v>
      </c>
      <c r="E87" s="82">
        <f t="shared" si="23"/>
        <v>6075400</v>
      </c>
      <c r="F87" s="82">
        <v>2101440</v>
      </c>
      <c r="G87" s="82">
        <v>2101440</v>
      </c>
      <c r="H87" s="82">
        <f t="shared" si="22"/>
        <v>3973960</v>
      </c>
    </row>
    <row r="88" spans="1:11" x14ac:dyDescent="0.25">
      <c r="A88" s="61"/>
      <c r="B88" s="62" t="s">
        <v>306</v>
      </c>
      <c r="C88" s="98">
        <v>4119010</v>
      </c>
      <c r="D88" s="82">
        <v>0</v>
      </c>
      <c r="E88" s="82">
        <f t="shared" si="23"/>
        <v>4119010</v>
      </c>
      <c r="F88" s="82">
        <v>3108275</v>
      </c>
      <c r="G88" s="82">
        <v>3108275</v>
      </c>
      <c r="H88" s="82">
        <f t="shared" si="22"/>
        <v>1010735</v>
      </c>
    </row>
    <row r="89" spans="1:11" x14ac:dyDescent="0.25">
      <c r="A89" s="132"/>
      <c r="B89" s="138" t="s">
        <v>307</v>
      </c>
      <c r="C89" s="98">
        <v>6267085</v>
      </c>
      <c r="D89" s="98">
        <v>0</v>
      </c>
      <c r="E89" s="82">
        <f t="shared" si="23"/>
        <v>6267085</v>
      </c>
      <c r="F89" s="98">
        <v>3154512</v>
      </c>
      <c r="G89" s="98">
        <v>3154512</v>
      </c>
      <c r="H89" s="82">
        <f>+E89-F89</f>
        <v>3112573</v>
      </c>
    </row>
    <row r="90" spans="1:11" x14ac:dyDescent="0.25">
      <c r="A90" s="61"/>
      <c r="B90" s="62" t="s">
        <v>308</v>
      </c>
      <c r="C90" s="98">
        <v>254100</v>
      </c>
      <c r="D90" s="82">
        <v>0</v>
      </c>
      <c r="E90" s="82">
        <f t="shared" si="23"/>
        <v>254100</v>
      </c>
      <c r="F90" s="82">
        <v>191180</v>
      </c>
      <c r="G90" s="82">
        <v>191180</v>
      </c>
      <c r="H90" s="82">
        <f t="shared" ref="H90:H91" si="24">+E90-F90</f>
        <v>62920</v>
      </c>
    </row>
    <row r="91" spans="1:11" x14ac:dyDescent="0.25">
      <c r="A91" s="61"/>
      <c r="B91" s="163" t="s">
        <v>309</v>
      </c>
      <c r="C91" s="151">
        <v>1593415</v>
      </c>
      <c r="D91" s="84">
        <v>0</v>
      </c>
      <c r="E91" s="82">
        <f t="shared" si="23"/>
        <v>1593415</v>
      </c>
      <c r="F91" s="84">
        <v>839284</v>
      </c>
      <c r="G91" s="84">
        <v>839284</v>
      </c>
      <c r="H91" s="82">
        <f t="shared" si="24"/>
        <v>754131</v>
      </c>
    </row>
    <row r="92" spans="1:11" x14ac:dyDescent="0.25">
      <c r="A92" s="259" t="s">
        <v>310</v>
      </c>
      <c r="B92" s="275"/>
      <c r="C92" s="97">
        <f>SUM(C93:C101)</f>
        <v>0</v>
      </c>
      <c r="D92" s="97">
        <f t="shared" ref="D92:H92" si="25">SUM(D93:D101)</f>
        <v>0</v>
      </c>
      <c r="E92" s="97">
        <f t="shared" si="25"/>
        <v>0</v>
      </c>
      <c r="F92" s="97">
        <f t="shared" si="25"/>
        <v>0</v>
      </c>
      <c r="G92" s="97">
        <f t="shared" si="25"/>
        <v>0</v>
      </c>
      <c r="H92" s="97">
        <f t="shared" si="25"/>
        <v>0</v>
      </c>
    </row>
    <row r="93" spans="1:11" ht="25.5" x14ac:dyDescent="0.25">
      <c r="A93" s="61"/>
      <c r="B93" s="145" t="s">
        <v>311</v>
      </c>
      <c r="C93" s="98">
        <v>0</v>
      </c>
      <c r="D93" s="98">
        <v>0</v>
      </c>
      <c r="E93" s="82">
        <f t="shared" ref="E93:E105" si="26">+C93+D93</f>
        <v>0</v>
      </c>
      <c r="F93" s="98">
        <v>0</v>
      </c>
      <c r="G93" s="98">
        <v>0</v>
      </c>
      <c r="H93" s="82">
        <f t="shared" ref="H93:H105" si="27">+E93-F93</f>
        <v>0</v>
      </c>
    </row>
    <row r="94" spans="1:11" x14ac:dyDescent="0.25">
      <c r="A94" s="61"/>
      <c r="B94" s="62" t="s">
        <v>312</v>
      </c>
      <c r="C94" s="98">
        <v>0</v>
      </c>
      <c r="D94" s="98">
        <v>0</v>
      </c>
      <c r="E94" s="82">
        <f t="shared" si="26"/>
        <v>0</v>
      </c>
      <c r="F94" s="98">
        <v>0</v>
      </c>
      <c r="G94" s="98">
        <v>0</v>
      </c>
      <c r="H94" s="82">
        <f t="shared" si="27"/>
        <v>0</v>
      </c>
    </row>
    <row r="95" spans="1:11" x14ac:dyDescent="0.25">
      <c r="A95" s="61"/>
      <c r="B95" s="62" t="s">
        <v>313</v>
      </c>
      <c r="C95" s="98">
        <v>0</v>
      </c>
      <c r="D95" s="98">
        <v>0</v>
      </c>
      <c r="E95" s="82">
        <f t="shared" si="26"/>
        <v>0</v>
      </c>
      <c r="F95" s="98">
        <v>0</v>
      </c>
      <c r="G95" s="98">
        <v>0</v>
      </c>
      <c r="H95" s="82">
        <f t="shared" si="27"/>
        <v>0</v>
      </c>
    </row>
    <row r="96" spans="1:11" x14ac:dyDescent="0.25">
      <c r="A96" s="141"/>
      <c r="B96" s="150" t="s">
        <v>314</v>
      </c>
      <c r="C96" s="151">
        <v>0</v>
      </c>
      <c r="D96" s="151"/>
      <c r="E96" s="84">
        <f>+C96+D96</f>
        <v>0</v>
      </c>
      <c r="F96" s="151">
        <v>0</v>
      </c>
      <c r="G96" s="151">
        <v>0</v>
      </c>
      <c r="H96" s="84">
        <f t="shared" si="27"/>
        <v>0</v>
      </c>
    </row>
    <row r="97" spans="1:13" x14ac:dyDescent="0.25">
      <c r="A97" s="141"/>
      <c r="B97" s="150" t="s">
        <v>315</v>
      </c>
      <c r="C97" s="151">
        <v>0</v>
      </c>
      <c r="D97" s="151">
        <v>0</v>
      </c>
      <c r="E97" s="84">
        <f t="shared" si="26"/>
        <v>0</v>
      </c>
      <c r="F97" s="151">
        <v>0</v>
      </c>
      <c r="G97" s="151">
        <v>0</v>
      </c>
      <c r="H97" s="84">
        <f t="shared" si="27"/>
        <v>0</v>
      </c>
    </row>
    <row r="98" spans="1:13" x14ac:dyDescent="0.25">
      <c r="A98" s="141"/>
      <c r="B98" s="150" t="s">
        <v>316</v>
      </c>
      <c r="C98" s="151">
        <v>0</v>
      </c>
      <c r="D98" s="151">
        <v>0</v>
      </c>
      <c r="E98" s="84">
        <f t="shared" si="26"/>
        <v>0</v>
      </c>
      <c r="F98" s="151">
        <v>0</v>
      </c>
      <c r="G98" s="151">
        <v>0</v>
      </c>
      <c r="H98" s="84">
        <f t="shared" si="27"/>
        <v>0</v>
      </c>
    </row>
    <row r="99" spans="1:13" x14ac:dyDescent="0.25">
      <c r="A99" s="141"/>
      <c r="B99" s="150" t="s">
        <v>317</v>
      </c>
      <c r="C99" s="151">
        <v>0</v>
      </c>
      <c r="D99" s="151">
        <v>0</v>
      </c>
      <c r="E99" s="84">
        <f t="shared" si="26"/>
        <v>0</v>
      </c>
      <c r="F99" s="151">
        <v>0</v>
      </c>
      <c r="G99" s="151">
        <v>0</v>
      </c>
      <c r="H99" s="84">
        <f t="shared" si="27"/>
        <v>0</v>
      </c>
    </row>
    <row r="100" spans="1:13" x14ac:dyDescent="0.25">
      <c r="A100" s="141"/>
      <c r="B100" s="150" t="s">
        <v>318</v>
      </c>
      <c r="C100" s="151">
        <v>0</v>
      </c>
      <c r="D100" s="151">
        <v>0</v>
      </c>
      <c r="E100" s="84">
        <f t="shared" si="26"/>
        <v>0</v>
      </c>
      <c r="F100" s="151">
        <v>0</v>
      </c>
      <c r="G100" s="151">
        <v>0</v>
      </c>
      <c r="H100" s="84">
        <f t="shared" si="27"/>
        <v>0</v>
      </c>
      <c r="K100" s="154">
        <f>+F9+F84</f>
        <v>33496071</v>
      </c>
    </row>
    <row r="101" spans="1:13" x14ac:dyDescent="0.25">
      <c r="A101" s="141"/>
      <c r="B101" s="150" t="s">
        <v>319</v>
      </c>
      <c r="C101" s="151">
        <v>0</v>
      </c>
      <c r="D101" s="151"/>
      <c r="E101" s="84">
        <f t="shared" si="26"/>
        <v>0</v>
      </c>
      <c r="F101" s="151"/>
      <c r="G101" s="151"/>
      <c r="H101" s="84">
        <f t="shared" si="27"/>
        <v>0</v>
      </c>
      <c r="J101" t="s">
        <v>450</v>
      </c>
      <c r="K101">
        <v>50803294</v>
      </c>
      <c r="L101" s="154">
        <f>+F9+F84</f>
        <v>33496071</v>
      </c>
      <c r="M101" s="154">
        <f>+K101-L101</f>
        <v>17307223</v>
      </c>
    </row>
    <row r="102" spans="1:13" x14ac:dyDescent="0.25">
      <c r="A102" s="276" t="s">
        <v>320</v>
      </c>
      <c r="B102" s="277"/>
      <c r="C102" s="152">
        <f>SUM(C103:C111)</f>
        <v>1068117</v>
      </c>
      <c r="D102" s="152">
        <f t="shared" ref="D102:H102" si="28">SUM(D103:D111)</f>
        <v>0</v>
      </c>
      <c r="E102" s="152">
        <f t="shared" si="28"/>
        <v>1068117</v>
      </c>
      <c r="F102" s="152">
        <f t="shared" si="28"/>
        <v>853740</v>
      </c>
      <c r="G102" s="152">
        <f t="shared" si="28"/>
        <v>853740</v>
      </c>
      <c r="H102" s="152">
        <f t="shared" si="28"/>
        <v>214377</v>
      </c>
      <c r="J102" t="s">
        <v>451</v>
      </c>
      <c r="K102">
        <v>2212466</v>
      </c>
      <c r="L102" s="154">
        <f>+F17+F92</f>
        <v>1204770</v>
      </c>
      <c r="M102" s="154">
        <f>+K102-L102</f>
        <v>1007696</v>
      </c>
    </row>
    <row r="103" spans="1:13" x14ac:dyDescent="0.25">
      <c r="A103" s="141"/>
      <c r="B103" s="150" t="s">
        <v>321</v>
      </c>
      <c r="C103" s="151">
        <v>0</v>
      </c>
      <c r="D103" s="84">
        <v>0</v>
      </c>
      <c r="E103" s="84">
        <f t="shared" si="26"/>
        <v>0</v>
      </c>
      <c r="F103" s="84">
        <v>0</v>
      </c>
      <c r="G103" s="84">
        <v>0</v>
      </c>
      <c r="H103" s="84">
        <f t="shared" si="27"/>
        <v>0</v>
      </c>
      <c r="J103" t="s">
        <v>452</v>
      </c>
      <c r="K103">
        <v>6158687</v>
      </c>
      <c r="L103" s="154">
        <f>+F27+F102</f>
        <v>3470339</v>
      </c>
      <c r="M103" s="154">
        <f>+K103-L103</f>
        <v>2688348</v>
      </c>
    </row>
    <row r="104" spans="1:13" x14ac:dyDescent="0.25">
      <c r="A104" s="141"/>
      <c r="B104" s="150" t="s">
        <v>322</v>
      </c>
      <c r="C104" s="151">
        <v>0</v>
      </c>
      <c r="D104" s="84">
        <v>0</v>
      </c>
      <c r="E104" s="84">
        <f t="shared" si="26"/>
        <v>0</v>
      </c>
      <c r="F104" s="84">
        <v>0</v>
      </c>
      <c r="G104" s="84">
        <v>0</v>
      </c>
      <c r="H104" s="84">
        <f t="shared" si="27"/>
        <v>0</v>
      </c>
    </row>
    <row r="105" spans="1:13" x14ac:dyDescent="0.25">
      <c r="A105" s="141"/>
      <c r="B105" s="150" t="s">
        <v>323</v>
      </c>
      <c r="C105" s="151">
        <v>539685</v>
      </c>
      <c r="D105" s="84">
        <v>0</v>
      </c>
      <c r="E105" s="84">
        <f t="shared" si="26"/>
        <v>539685</v>
      </c>
      <c r="F105" s="84">
        <v>426870</v>
      </c>
      <c r="G105" s="84">
        <v>426870</v>
      </c>
      <c r="H105" s="84">
        <f t="shared" si="27"/>
        <v>112815</v>
      </c>
    </row>
    <row r="106" spans="1:13" x14ac:dyDescent="0.25">
      <c r="A106" s="141"/>
      <c r="B106" s="150" t="s">
        <v>324</v>
      </c>
      <c r="C106" s="151">
        <v>0</v>
      </c>
      <c r="D106" s="84">
        <v>0</v>
      </c>
      <c r="E106" s="84">
        <f t="shared" ref="E106:E107" si="29">+C106+D106</f>
        <v>0</v>
      </c>
      <c r="F106" s="84">
        <v>0</v>
      </c>
      <c r="G106" s="84">
        <v>0</v>
      </c>
      <c r="H106" s="84">
        <f t="shared" ref="H106:H107" si="30">+E106-F106</f>
        <v>0</v>
      </c>
    </row>
    <row r="107" spans="1:13" ht="25.5" x14ac:dyDescent="0.25">
      <c r="A107" s="141"/>
      <c r="B107" s="153" t="s">
        <v>325</v>
      </c>
      <c r="C107" s="151">
        <v>528432</v>
      </c>
      <c r="D107" s="84">
        <v>0</v>
      </c>
      <c r="E107" s="84">
        <f t="shared" si="29"/>
        <v>528432</v>
      </c>
      <c r="F107" s="84">
        <v>426870</v>
      </c>
      <c r="G107" s="84">
        <v>426870</v>
      </c>
      <c r="H107" s="84">
        <f t="shared" si="30"/>
        <v>101562</v>
      </c>
    </row>
    <row r="108" spans="1:13" x14ac:dyDescent="0.25">
      <c r="A108" s="61"/>
      <c r="B108" s="62" t="s">
        <v>326</v>
      </c>
      <c r="C108" s="98">
        <v>0</v>
      </c>
      <c r="D108" s="82">
        <v>0</v>
      </c>
      <c r="E108" s="82">
        <f t="shared" ref="E108:E111" si="31">+C108+D108</f>
        <v>0</v>
      </c>
      <c r="F108" s="82">
        <v>0</v>
      </c>
      <c r="G108" s="82">
        <v>0</v>
      </c>
      <c r="H108" s="82">
        <f t="shared" ref="H108:H111" si="32">+E108-F108</f>
        <v>0</v>
      </c>
    </row>
    <row r="109" spans="1:13" x14ac:dyDescent="0.25">
      <c r="A109" s="61"/>
      <c r="B109" s="62" t="s">
        <v>327</v>
      </c>
      <c r="C109" s="98">
        <v>0</v>
      </c>
      <c r="D109" s="82">
        <v>0</v>
      </c>
      <c r="E109" s="82">
        <f t="shared" si="31"/>
        <v>0</v>
      </c>
      <c r="F109" s="82">
        <v>0</v>
      </c>
      <c r="G109" s="82">
        <v>0</v>
      </c>
      <c r="H109" s="82">
        <f t="shared" si="32"/>
        <v>0</v>
      </c>
    </row>
    <row r="110" spans="1:13" x14ac:dyDescent="0.25">
      <c r="A110" s="61"/>
      <c r="B110" s="62" t="s">
        <v>328</v>
      </c>
      <c r="C110" s="98">
        <v>0</v>
      </c>
      <c r="D110" s="82">
        <v>0</v>
      </c>
      <c r="E110" s="82">
        <f t="shared" si="31"/>
        <v>0</v>
      </c>
      <c r="F110" s="82">
        <v>0</v>
      </c>
      <c r="G110" s="82">
        <v>0</v>
      </c>
      <c r="H110" s="82">
        <f t="shared" si="32"/>
        <v>0</v>
      </c>
    </row>
    <row r="111" spans="1:13" x14ac:dyDescent="0.25">
      <c r="A111" s="61"/>
      <c r="B111" s="62" t="s">
        <v>329</v>
      </c>
      <c r="C111" s="98">
        <v>0</v>
      </c>
      <c r="D111" s="82">
        <v>0</v>
      </c>
      <c r="E111" s="82">
        <f t="shared" si="31"/>
        <v>0</v>
      </c>
      <c r="F111" s="82">
        <v>0</v>
      </c>
      <c r="G111" s="82">
        <v>0</v>
      </c>
      <c r="H111" s="82">
        <f t="shared" si="32"/>
        <v>0</v>
      </c>
    </row>
    <row r="112" spans="1:13" ht="30.75" customHeight="1" x14ac:dyDescent="0.25">
      <c r="A112" s="192" t="s">
        <v>330</v>
      </c>
      <c r="B112" s="193"/>
      <c r="C112" s="97">
        <f>SUM(C113:C121)</f>
        <v>0</v>
      </c>
      <c r="D112" s="97">
        <f t="shared" ref="D112:H112" si="33">SUM(D113:D121)</f>
        <v>0</v>
      </c>
      <c r="E112" s="97">
        <f t="shared" si="33"/>
        <v>0</v>
      </c>
      <c r="F112" s="97">
        <f t="shared" si="33"/>
        <v>0</v>
      </c>
      <c r="G112" s="97">
        <f t="shared" si="33"/>
        <v>0</v>
      </c>
      <c r="H112" s="97">
        <f t="shared" si="33"/>
        <v>0</v>
      </c>
    </row>
    <row r="113" spans="1:8" x14ac:dyDescent="0.25">
      <c r="A113" s="61"/>
      <c r="B113" s="62" t="s">
        <v>331</v>
      </c>
      <c r="C113" s="98">
        <v>0</v>
      </c>
      <c r="D113" s="82">
        <v>0</v>
      </c>
      <c r="E113" s="82">
        <f t="shared" ref="E113:E121" si="34">+C113+D113</f>
        <v>0</v>
      </c>
      <c r="F113" s="82">
        <v>0</v>
      </c>
      <c r="G113" s="82">
        <v>0</v>
      </c>
      <c r="H113" s="82">
        <f t="shared" ref="H113:H121" si="35">+E113-F113</f>
        <v>0</v>
      </c>
    </row>
    <row r="114" spans="1:8" x14ac:dyDescent="0.25">
      <c r="A114" s="61"/>
      <c r="B114" s="62" t="s">
        <v>332</v>
      </c>
      <c r="C114" s="98">
        <v>0</v>
      </c>
      <c r="D114" s="82">
        <v>0</v>
      </c>
      <c r="E114" s="82">
        <f t="shared" si="34"/>
        <v>0</v>
      </c>
      <c r="F114" s="82">
        <v>0</v>
      </c>
      <c r="G114" s="82">
        <v>0</v>
      </c>
      <c r="H114" s="82">
        <f t="shared" si="35"/>
        <v>0</v>
      </c>
    </row>
    <row r="115" spans="1:8" x14ac:dyDescent="0.25">
      <c r="A115" s="61"/>
      <c r="B115" s="62" t="s">
        <v>333</v>
      </c>
      <c r="C115" s="98">
        <v>0</v>
      </c>
      <c r="D115" s="82">
        <v>0</v>
      </c>
      <c r="E115" s="82">
        <f t="shared" si="34"/>
        <v>0</v>
      </c>
      <c r="F115" s="82">
        <v>0</v>
      </c>
      <c r="G115" s="82">
        <v>0</v>
      </c>
      <c r="H115" s="82">
        <f t="shared" si="35"/>
        <v>0</v>
      </c>
    </row>
    <row r="116" spans="1:8" x14ac:dyDescent="0.25">
      <c r="A116" s="61"/>
      <c r="B116" s="62" t="s">
        <v>334</v>
      </c>
      <c r="C116" s="98">
        <v>0</v>
      </c>
      <c r="D116" s="82">
        <v>0</v>
      </c>
      <c r="E116" s="82">
        <f t="shared" si="34"/>
        <v>0</v>
      </c>
      <c r="F116" s="82">
        <v>0</v>
      </c>
      <c r="G116" s="82">
        <v>0</v>
      </c>
      <c r="H116" s="82">
        <f t="shared" si="35"/>
        <v>0</v>
      </c>
    </row>
    <row r="117" spans="1:8" x14ac:dyDescent="0.25">
      <c r="A117" s="61"/>
      <c r="B117" s="62" t="s">
        <v>335</v>
      </c>
      <c r="C117" s="98">
        <v>0</v>
      </c>
      <c r="D117" s="82">
        <v>0</v>
      </c>
      <c r="E117" s="82">
        <f t="shared" si="34"/>
        <v>0</v>
      </c>
      <c r="F117" s="82">
        <v>0</v>
      </c>
      <c r="G117" s="82">
        <v>0</v>
      </c>
      <c r="H117" s="82">
        <f t="shared" si="35"/>
        <v>0</v>
      </c>
    </row>
    <row r="118" spans="1:8" x14ac:dyDescent="0.25">
      <c r="A118" s="61"/>
      <c r="B118" s="62" t="s">
        <v>336</v>
      </c>
      <c r="C118" s="98">
        <v>0</v>
      </c>
      <c r="D118" s="82">
        <v>0</v>
      </c>
      <c r="E118" s="82">
        <f t="shared" si="34"/>
        <v>0</v>
      </c>
      <c r="F118" s="82">
        <v>0</v>
      </c>
      <c r="G118" s="82">
        <v>0</v>
      </c>
      <c r="H118" s="82">
        <f t="shared" si="35"/>
        <v>0</v>
      </c>
    </row>
    <row r="119" spans="1:8" x14ac:dyDescent="0.25">
      <c r="A119" s="61"/>
      <c r="B119" s="62" t="s">
        <v>337</v>
      </c>
      <c r="C119" s="98">
        <v>0</v>
      </c>
      <c r="D119" s="82">
        <v>0</v>
      </c>
      <c r="E119" s="82">
        <f t="shared" si="34"/>
        <v>0</v>
      </c>
      <c r="F119" s="82">
        <v>0</v>
      </c>
      <c r="G119" s="82">
        <v>0</v>
      </c>
      <c r="H119" s="82">
        <f t="shared" si="35"/>
        <v>0</v>
      </c>
    </row>
    <row r="120" spans="1:8" x14ac:dyDescent="0.25">
      <c r="A120" s="61"/>
      <c r="B120" s="62" t="s">
        <v>338</v>
      </c>
      <c r="C120" s="98">
        <v>0</v>
      </c>
      <c r="D120" s="82">
        <v>0</v>
      </c>
      <c r="E120" s="82">
        <f t="shared" si="34"/>
        <v>0</v>
      </c>
      <c r="F120" s="82">
        <v>0</v>
      </c>
      <c r="G120" s="82">
        <v>0</v>
      </c>
      <c r="H120" s="82">
        <f t="shared" si="35"/>
        <v>0</v>
      </c>
    </row>
    <row r="121" spans="1:8" x14ac:dyDescent="0.25">
      <c r="A121" s="61"/>
      <c r="B121" s="62" t="s">
        <v>339</v>
      </c>
      <c r="C121" s="98">
        <v>0</v>
      </c>
      <c r="D121" s="82">
        <v>0</v>
      </c>
      <c r="E121" s="82">
        <f t="shared" si="34"/>
        <v>0</v>
      </c>
      <c r="F121" s="82">
        <v>0</v>
      </c>
      <c r="G121" s="82">
        <v>0</v>
      </c>
      <c r="H121" s="82">
        <f t="shared" si="35"/>
        <v>0</v>
      </c>
    </row>
    <row r="122" spans="1:8" ht="27.75" customHeight="1" x14ac:dyDescent="0.25">
      <c r="A122" s="192" t="s">
        <v>340</v>
      </c>
      <c r="B122" s="193"/>
      <c r="C122" s="97">
        <f>SUM(C123:C131)</f>
        <v>0</v>
      </c>
      <c r="D122" s="97">
        <f t="shared" ref="D122:H122" si="36">SUM(D123:D131)</f>
        <v>0</v>
      </c>
      <c r="E122" s="97">
        <f t="shared" si="36"/>
        <v>0</v>
      </c>
      <c r="F122" s="97">
        <f t="shared" si="36"/>
        <v>0</v>
      </c>
      <c r="G122" s="97">
        <f t="shared" si="36"/>
        <v>0</v>
      </c>
      <c r="H122" s="97">
        <f t="shared" si="36"/>
        <v>0</v>
      </c>
    </row>
    <row r="123" spans="1:8" x14ac:dyDescent="0.25">
      <c r="A123" s="61"/>
      <c r="B123" s="150" t="s">
        <v>341</v>
      </c>
      <c r="C123" s="151">
        <v>0</v>
      </c>
      <c r="D123" s="84">
        <v>0</v>
      </c>
      <c r="E123" s="84">
        <f>+C123+D123</f>
        <v>0</v>
      </c>
      <c r="F123" s="84">
        <v>0</v>
      </c>
      <c r="G123" s="84">
        <v>0</v>
      </c>
      <c r="H123" s="84">
        <f>+E123-F123</f>
        <v>0</v>
      </c>
    </row>
    <row r="124" spans="1:8" x14ac:dyDescent="0.25">
      <c r="A124" s="61"/>
      <c r="B124" s="150" t="s">
        <v>342</v>
      </c>
      <c r="C124" s="151">
        <v>0</v>
      </c>
      <c r="D124" s="84">
        <v>0</v>
      </c>
      <c r="E124" s="84">
        <f>+C124+D124</f>
        <v>0</v>
      </c>
      <c r="F124" s="84">
        <v>0</v>
      </c>
      <c r="G124" s="84">
        <v>0</v>
      </c>
      <c r="H124" s="84">
        <f>+E124-F124</f>
        <v>0</v>
      </c>
    </row>
    <row r="125" spans="1:8" x14ac:dyDescent="0.25">
      <c r="A125" s="61"/>
      <c r="B125" s="62" t="s">
        <v>343</v>
      </c>
      <c r="C125" s="98">
        <v>0</v>
      </c>
      <c r="D125" s="82">
        <v>0</v>
      </c>
      <c r="E125" s="82">
        <f t="shared" ref="E125:E131" si="37">+C125+D125</f>
        <v>0</v>
      </c>
      <c r="F125" s="82">
        <v>0</v>
      </c>
      <c r="G125" s="82">
        <v>0</v>
      </c>
      <c r="H125" s="82">
        <f t="shared" ref="H125:H131" si="38">+E125-F125</f>
        <v>0</v>
      </c>
    </row>
    <row r="126" spans="1:8" x14ac:dyDescent="0.25">
      <c r="A126" s="61"/>
      <c r="B126" s="62" t="s">
        <v>344</v>
      </c>
      <c r="C126" s="98">
        <v>0</v>
      </c>
      <c r="D126" s="82">
        <v>0</v>
      </c>
      <c r="E126" s="82">
        <f t="shared" si="37"/>
        <v>0</v>
      </c>
      <c r="F126" s="82">
        <v>0</v>
      </c>
      <c r="G126" s="82">
        <v>0</v>
      </c>
      <c r="H126" s="82">
        <f t="shared" si="38"/>
        <v>0</v>
      </c>
    </row>
    <row r="127" spans="1:8" x14ac:dyDescent="0.25">
      <c r="A127" s="61"/>
      <c r="B127" s="62" t="s">
        <v>345</v>
      </c>
      <c r="C127" s="98">
        <v>0</v>
      </c>
      <c r="D127" s="82">
        <v>0</v>
      </c>
      <c r="E127" s="82">
        <f t="shared" si="37"/>
        <v>0</v>
      </c>
      <c r="F127" s="82">
        <v>0</v>
      </c>
      <c r="G127" s="82">
        <v>0</v>
      </c>
      <c r="H127" s="82">
        <f t="shared" si="38"/>
        <v>0</v>
      </c>
    </row>
    <row r="128" spans="1:8" x14ac:dyDescent="0.25">
      <c r="A128" s="61"/>
      <c r="B128" s="62" t="s">
        <v>346</v>
      </c>
      <c r="C128" s="98">
        <v>0</v>
      </c>
      <c r="D128" s="82">
        <v>0</v>
      </c>
      <c r="E128" s="82">
        <f t="shared" si="37"/>
        <v>0</v>
      </c>
      <c r="F128" s="82">
        <v>0</v>
      </c>
      <c r="G128" s="82">
        <v>0</v>
      </c>
      <c r="H128" s="82">
        <f t="shared" si="38"/>
        <v>0</v>
      </c>
    </row>
    <row r="129" spans="1:8" x14ac:dyDescent="0.25">
      <c r="A129" s="61"/>
      <c r="B129" s="62" t="s">
        <v>347</v>
      </c>
      <c r="C129" s="98">
        <v>0</v>
      </c>
      <c r="D129" s="82">
        <v>0</v>
      </c>
      <c r="E129" s="82">
        <f t="shared" si="37"/>
        <v>0</v>
      </c>
      <c r="F129" s="82">
        <v>0</v>
      </c>
      <c r="G129" s="82">
        <v>0</v>
      </c>
      <c r="H129" s="82">
        <f t="shared" si="38"/>
        <v>0</v>
      </c>
    </row>
    <row r="130" spans="1:8" x14ac:dyDescent="0.25">
      <c r="A130" s="61"/>
      <c r="B130" s="62" t="s">
        <v>348</v>
      </c>
      <c r="C130" s="98">
        <v>0</v>
      </c>
      <c r="D130" s="82">
        <v>0</v>
      </c>
      <c r="E130" s="82">
        <f t="shared" si="37"/>
        <v>0</v>
      </c>
      <c r="F130" s="82">
        <v>0</v>
      </c>
      <c r="G130" s="82">
        <v>0</v>
      </c>
      <c r="H130" s="82">
        <f t="shared" si="38"/>
        <v>0</v>
      </c>
    </row>
    <row r="131" spans="1:8" x14ac:dyDescent="0.25">
      <c r="A131" s="61"/>
      <c r="B131" s="62" t="s">
        <v>349</v>
      </c>
      <c r="C131" s="98">
        <v>0</v>
      </c>
      <c r="D131" s="82">
        <v>0</v>
      </c>
      <c r="E131" s="82">
        <f t="shared" si="37"/>
        <v>0</v>
      </c>
      <c r="F131" s="82">
        <v>0</v>
      </c>
      <c r="G131" s="82">
        <v>0</v>
      </c>
      <c r="H131" s="82">
        <f t="shared" si="38"/>
        <v>0</v>
      </c>
    </row>
    <row r="132" spans="1:8" x14ac:dyDescent="0.25">
      <c r="A132" s="259" t="s">
        <v>350</v>
      </c>
      <c r="B132" s="275"/>
      <c r="C132" s="97">
        <f>SUM(C133:C135)</f>
        <v>0</v>
      </c>
      <c r="D132" s="97">
        <f t="shared" ref="D132:H132" si="39">SUM(D133:D135)</f>
        <v>0</v>
      </c>
      <c r="E132" s="97">
        <f t="shared" si="39"/>
        <v>0</v>
      </c>
      <c r="F132" s="97">
        <f t="shared" si="39"/>
        <v>0</v>
      </c>
      <c r="G132" s="97">
        <f t="shared" si="39"/>
        <v>0</v>
      </c>
      <c r="H132" s="97">
        <f t="shared" si="39"/>
        <v>0</v>
      </c>
    </row>
    <row r="133" spans="1:8" x14ac:dyDescent="0.25">
      <c r="A133" s="61"/>
      <c r="B133" s="62" t="s">
        <v>351</v>
      </c>
      <c r="C133" s="98">
        <v>0</v>
      </c>
      <c r="D133" s="82">
        <v>0</v>
      </c>
      <c r="E133" s="82">
        <f t="shared" ref="E133:E135" si="40">+C133+D133</f>
        <v>0</v>
      </c>
      <c r="F133" s="82">
        <v>0</v>
      </c>
      <c r="G133" s="82">
        <v>0</v>
      </c>
      <c r="H133" s="82">
        <f t="shared" ref="H133:H135" si="41">+E133-F133</f>
        <v>0</v>
      </c>
    </row>
    <row r="134" spans="1:8" x14ac:dyDescent="0.25">
      <c r="A134" s="61"/>
      <c r="B134" s="62" t="s">
        <v>352</v>
      </c>
      <c r="C134" s="98">
        <v>0</v>
      </c>
      <c r="D134" s="82">
        <v>0</v>
      </c>
      <c r="E134" s="82">
        <f t="shared" si="40"/>
        <v>0</v>
      </c>
      <c r="F134" s="82">
        <v>0</v>
      </c>
      <c r="G134" s="82">
        <v>0</v>
      </c>
      <c r="H134" s="82">
        <f t="shared" si="41"/>
        <v>0</v>
      </c>
    </row>
    <row r="135" spans="1:8" x14ac:dyDescent="0.25">
      <c r="A135" s="61"/>
      <c r="B135" s="62" t="s">
        <v>353</v>
      </c>
      <c r="C135" s="98">
        <v>0</v>
      </c>
      <c r="D135" s="82">
        <v>0</v>
      </c>
      <c r="E135" s="82">
        <f t="shared" si="40"/>
        <v>0</v>
      </c>
      <c r="F135" s="82">
        <v>0</v>
      </c>
      <c r="G135" s="82">
        <v>0</v>
      </c>
      <c r="H135" s="82">
        <f t="shared" si="41"/>
        <v>0</v>
      </c>
    </row>
    <row r="136" spans="1:8" ht="27" customHeight="1" x14ac:dyDescent="0.25">
      <c r="A136" s="192" t="s">
        <v>354</v>
      </c>
      <c r="B136" s="193"/>
      <c r="C136" s="97">
        <f>SUM(C137:C144)</f>
        <v>0</v>
      </c>
      <c r="D136" s="97">
        <f t="shared" ref="D136:H136" si="42">SUM(D137:D144)</f>
        <v>0</v>
      </c>
      <c r="E136" s="97">
        <f t="shared" si="42"/>
        <v>0</v>
      </c>
      <c r="F136" s="97">
        <f t="shared" si="42"/>
        <v>0</v>
      </c>
      <c r="G136" s="97">
        <f t="shared" si="42"/>
        <v>0</v>
      </c>
      <c r="H136" s="97">
        <f t="shared" si="42"/>
        <v>0</v>
      </c>
    </row>
    <row r="137" spans="1:8" x14ac:dyDescent="0.25">
      <c r="A137" s="61"/>
      <c r="B137" s="62" t="s">
        <v>355</v>
      </c>
      <c r="C137" s="98">
        <v>0</v>
      </c>
      <c r="D137" s="82">
        <v>0</v>
      </c>
      <c r="E137" s="82">
        <f t="shared" ref="E137:E144" si="43">+C137+D137</f>
        <v>0</v>
      </c>
      <c r="F137" s="82">
        <v>0</v>
      </c>
      <c r="G137" s="82">
        <v>0</v>
      </c>
      <c r="H137" s="82">
        <f t="shared" ref="H137:H144" si="44">+E137-F137</f>
        <v>0</v>
      </c>
    </row>
    <row r="138" spans="1:8" x14ac:dyDescent="0.25">
      <c r="A138" s="61"/>
      <c r="B138" s="62" t="s">
        <v>356</v>
      </c>
      <c r="C138" s="98">
        <v>0</v>
      </c>
      <c r="D138" s="82">
        <v>0</v>
      </c>
      <c r="E138" s="82">
        <f t="shared" si="43"/>
        <v>0</v>
      </c>
      <c r="F138" s="82">
        <v>0</v>
      </c>
      <c r="G138" s="82">
        <v>0</v>
      </c>
      <c r="H138" s="82">
        <f t="shared" si="44"/>
        <v>0</v>
      </c>
    </row>
    <row r="139" spans="1:8" x14ac:dyDescent="0.25">
      <c r="A139" s="159"/>
      <c r="B139" s="138" t="s">
        <v>357</v>
      </c>
      <c r="C139" s="98">
        <v>0</v>
      </c>
      <c r="D139" s="82">
        <v>0</v>
      </c>
      <c r="E139" s="82">
        <f t="shared" si="43"/>
        <v>0</v>
      </c>
      <c r="F139" s="82">
        <v>0</v>
      </c>
      <c r="G139" s="82">
        <v>0</v>
      </c>
      <c r="H139" s="82">
        <f t="shared" si="44"/>
        <v>0</v>
      </c>
    </row>
    <row r="140" spans="1:8" x14ac:dyDescent="0.25">
      <c r="A140" s="61"/>
      <c r="B140" s="62" t="s">
        <v>358</v>
      </c>
      <c r="C140" s="98">
        <v>0</v>
      </c>
      <c r="D140" s="82">
        <v>0</v>
      </c>
      <c r="E140" s="82">
        <f t="shared" si="43"/>
        <v>0</v>
      </c>
      <c r="F140" s="82">
        <v>0</v>
      </c>
      <c r="G140" s="82">
        <v>0</v>
      </c>
      <c r="H140" s="82">
        <f t="shared" si="44"/>
        <v>0</v>
      </c>
    </row>
    <row r="141" spans="1:8" x14ac:dyDescent="0.25">
      <c r="A141" s="61"/>
      <c r="B141" s="62" t="s">
        <v>359</v>
      </c>
      <c r="C141" s="98">
        <v>0</v>
      </c>
      <c r="D141" s="82">
        <v>0</v>
      </c>
      <c r="E141" s="82">
        <f t="shared" si="43"/>
        <v>0</v>
      </c>
      <c r="F141" s="82">
        <v>0</v>
      </c>
      <c r="G141" s="82">
        <v>0</v>
      </c>
      <c r="H141" s="82">
        <f t="shared" si="44"/>
        <v>0</v>
      </c>
    </row>
    <row r="142" spans="1:8" x14ac:dyDescent="0.25">
      <c r="A142" s="61"/>
      <c r="B142" s="62" t="s">
        <v>360</v>
      </c>
      <c r="C142" s="98">
        <v>0</v>
      </c>
      <c r="D142" s="82">
        <v>0</v>
      </c>
      <c r="E142" s="82">
        <f t="shared" si="43"/>
        <v>0</v>
      </c>
      <c r="F142" s="82">
        <v>0</v>
      </c>
      <c r="G142" s="82">
        <v>0</v>
      </c>
      <c r="H142" s="82">
        <f t="shared" si="44"/>
        <v>0</v>
      </c>
    </row>
    <row r="143" spans="1:8" x14ac:dyDescent="0.25">
      <c r="A143" s="61"/>
      <c r="B143" s="62" t="s">
        <v>361</v>
      </c>
      <c r="C143" s="98">
        <v>0</v>
      </c>
      <c r="D143" s="82">
        <v>0</v>
      </c>
      <c r="E143" s="82">
        <f t="shared" si="43"/>
        <v>0</v>
      </c>
      <c r="F143" s="82">
        <v>0</v>
      </c>
      <c r="G143" s="82">
        <v>0</v>
      </c>
      <c r="H143" s="82">
        <f t="shared" si="44"/>
        <v>0</v>
      </c>
    </row>
    <row r="144" spans="1:8" x14ac:dyDescent="0.25">
      <c r="A144" s="61"/>
      <c r="B144" s="62" t="s">
        <v>362</v>
      </c>
      <c r="C144" s="98">
        <v>0</v>
      </c>
      <c r="D144" s="82">
        <v>0</v>
      </c>
      <c r="E144" s="82">
        <f t="shared" si="43"/>
        <v>0</v>
      </c>
      <c r="F144" s="82">
        <v>0</v>
      </c>
      <c r="G144" s="82">
        <v>0</v>
      </c>
      <c r="H144" s="82">
        <f t="shared" si="44"/>
        <v>0</v>
      </c>
    </row>
    <row r="145" spans="1:8" x14ac:dyDescent="0.25">
      <c r="A145" s="259" t="s">
        <v>363</v>
      </c>
      <c r="B145" s="275"/>
      <c r="C145" s="97">
        <f>SUM(C146:C148)</f>
        <v>0</v>
      </c>
      <c r="D145" s="97">
        <f t="shared" ref="D145:H145" si="45">SUM(D146:D148)</f>
        <v>0</v>
      </c>
      <c r="E145" s="97">
        <f t="shared" si="45"/>
        <v>0</v>
      </c>
      <c r="F145" s="97">
        <f t="shared" si="45"/>
        <v>0</v>
      </c>
      <c r="G145" s="97">
        <f t="shared" si="45"/>
        <v>0</v>
      </c>
      <c r="H145" s="97">
        <f t="shared" si="45"/>
        <v>0</v>
      </c>
    </row>
    <row r="146" spans="1:8" x14ac:dyDescent="0.25">
      <c r="A146" s="61"/>
      <c r="B146" s="62" t="s">
        <v>364</v>
      </c>
      <c r="C146" s="98">
        <v>0</v>
      </c>
      <c r="D146" s="82">
        <v>0</v>
      </c>
      <c r="E146" s="82">
        <f t="shared" ref="E146:E148" si="46">+C146+D146</f>
        <v>0</v>
      </c>
      <c r="F146" s="82">
        <v>0</v>
      </c>
      <c r="G146" s="82">
        <v>0</v>
      </c>
      <c r="H146" s="82">
        <f t="shared" ref="H146:H148" si="47">+E146-F146</f>
        <v>0</v>
      </c>
    </row>
    <row r="147" spans="1:8" x14ac:dyDescent="0.25">
      <c r="A147" s="61"/>
      <c r="B147" s="62" t="s">
        <v>365</v>
      </c>
      <c r="C147" s="98">
        <v>0</v>
      </c>
      <c r="D147" s="82">
        <v>0</v>
      </c>
      <c r="E147" s="82">
        <f t="shared" si="46"/>
        <v>0</v>
      </c>
      <c r="F147" s="82">
        <v>0</v>
      </c>
      <c r="G147" s="82">
        <v>0</v>
      </c>
      <c r="H147" s="82">
        <f t="shared" si="47"/>
        <v>0</v>
      </c>
    </row>
    <row r="148" spans="1:8" x14ac:dyDescent="0.25">
      <c r="A148" s="61"/>
      <c r="B148" s="62" t="s">
        <v>366</v>
      </c>
      <c r="C148" s="98">
        <v>0</v>
      </c>
      <c r="D148" s="82">
        <v>0</v>
      </c>
      <c r="E148" s="82">
        <f t="shared" si="46"/>
        <v>0</v>
      </c>
      <c r="F148" s="82">
        <v>0</v>
      </c>
      <c r="G148" s="82">
        <v>0</v>
      </c>
      <c r="H148" s="82">
        <f t="shared" si="47"/>
        <v>0</v>
      </c>
    </row>
    <row r="149" spans="1:8" x14ac:dyDescent="0.25">
      <c r="A149" s="259" t="s">
        <v>367</v>
      </c>
      <c r="B149" s="275"/>
      <c r="C149" s="97">
        <f>SUM(C150:C156)</f>
        <v>0</v>
      </c>
      <c r="D149" s="97">
        <f t="shared" ref="D149:H149" si="48">SUM(D150:D156)</f>
        <v>0</v>
      </c>
      <c r="E149" s="97">
        <f t="shared" si="48"/>
        <v>0</v>
      </c>
      <c r="F149" s="97">
        <f t="shared" si="48"/>
        <v>0</v>
      </c>
      <c r="G149" s="97">
        <f t="shared" si="48"/>
        <v>0</v>
      </c>
      <c r="H149" s="97">
        <f t="shared" si="48"/>
        <v>0</v>
      </c>
    </row>
    <row r="150" spans="1:8" x14ac:dyDescent="0.25">
      <c r="A150" s="61"/>
      <c r="B150" s="62" t="s">
        <v>368</v>
      </c>
      <c r="C150" s="98">
        <v>0</v>
      </c>
      <c r="D150" s="82">
        <v>0</v>
      </c>
      <c r="E150" s="82">
        <f t="shared" ref="E150:E156" si="49">+C150+D150</f>
        <v>0</v>
      </c>
      <c r="F150" s="82">
        <v>0</v>
      </c>
      <c r="G150" s="82">
        <v>0</v>
      </c>
      <c r="H150" s="82">
        <f t="shared" ref="H150:H156" si="50">+E150-F150</f>
        <v>0</v>
      </c>
    </row>
    <row r="151" spans="1:8" x14ac:dyDescent="0.25">
      <c r="A151" s="61"/>
      <c r="B151" s="62" t="s">
        <v>369</v>
      </c>
      <c r="C151" s="98">
        <v>0</v>
      </c>
      <c r="D151" s="82">
        <v>0</v>
      </c>
      <c r="E151" s="82">
        <f t="shared" si="49"/>
        <v>0</v>
      </c>
      <c r="F151" s="82">
        <v>0</v>
      </c>
      <c r="G151" s="82">
        <v>0</v>
      </c>
      <c r="H151" s="82">
        <f t="shared" si="50"/>
        <v>0</v>
      </c>
    </row>
    <row r="152" spans="1:8" x14ac:dyDescent="0.25">
      <c r="A152" s="61"/>
      <c r="B152" s="62" t="s">
        <v>370</v>
      </c>
      <c r="C152" s="98">
        <v>0</v>
      </c>
      <c r="D152" s="82">
        <v>0</v>
      </c>
      <c r="E152" s="82">
        <f t="shared" si="49"/>
        <v>0</v>
      </c>
      <c r="F152" s="82">
        <v>0</v>
      </c>
      <c r="G152" s="82">
        <v>0</v>
      </c>
      <c r="H152" s="82">
        <f t="shared" si="50"/>
        <v>0</v>
      </c>
    </row>
    <row r="153" spans="1:8" x14ac:dyDescent="0.25">
      <c r="A153" s="61"/>
      <c r="B153" s="62" t="s">
        <v>371</v>
      </c>
      <c r="C153" s="98">
        <v>0</v>
      </c>
      <c r="D153" s="82">
        <v>0</v>
      </c>
      <c r="E153" s="82">
        <f t="shared" si="49"/>
        <v>0</v>
      </c>
      <c r="F153" s="82">
        <v>0</v>
      </c>
      <c r="G153" s="82">
        <v>0</v>
      </c>
      <c r="H153" s="82">
        <f t="shared" si="50"/>
        <v>0</v>
      </c>
    </row>
    <row r="154" spans="1:8" x14ac:dyDescent="0.25">
      <c r="A154" s="61"/>
      <c r="B154" s="62" t="s">
        <v>372</v>
      </c>
      <c r="C154" s="98">
        <v>0</v>
      </c>
      <c r="D154" s="82">
        <v>0</v>
      </c>
      <c r="E154" s="82">
        <f t="shared" si="49"/>
        <v>0</v>
      </c>
      <c r="F154" s="82">
        <v>0</v>
      </c>
      <c r="G154" s="82">
        <v>0</v>
      </c>
      <c r="H154" s="82">
        <f t="shared" si="50"/>
        <v>0</v>
      </c>
    </row>
    <row r="155" spans="1:8" x14ac:dyDescent="0.25">
      <c r="A155" s="61"/>
      <c r="B155" s="62" t="s">
        <v>373</v>
      </c>
      <c r="C155" s="98">
        <v>0</v>
      </c>
      <c r="D155" s="82">
        <v>0</v>
      </c>
      <c r="E155" s="82">
        <f t="shared" si="49"/>
        <v>0</v>
      </c>
      <c r="F155" s="82">
        <v>0</v>
      </c>
      <c r="G155" s="82">
        <v>0</v>
      </c>
      <c r="H155" s="82">
        <f t="shared" si="50"/>
        <v>0</v>
      </c>
    </row>
    <row r="156" spans="1:8" x14ac:dyDescent="0.25">
      <c r="A156" s="61"/>
      <c r="B156" s="62" t="s">
        <v>374</v>
      </c>
      <c r="C156" s="98">
        <v>0</v>
      </c>
      <c r="D156" s="82">
        <v>0</v>
      </c>
      <c r="E156" s="82">
        <f t="shared" si="49"/>
        <v>0</v>
      </c>
      <c r="F156" s="82">
        <v>0</v>
      </c>
      <c r="G156" s="82">
        <v>0</v>
      </c>
      <c r="H156" s="82">
        <f t="shared" si="50"/>
        <v>0</v>
      </c>
    </row>
    <row r="157" spans="1:8" x14ac:dyDescent="0.25">
      <c r="A157" s="61"/>
      <c r="B157" s="62"/>
      <c r="C157" s="98"/>
      <c r="D157" s="82"/>
      <c r="E157" s="82"/>
      <c r="F157" s="82"/>
      <c r="G157" s="82"/>
      <c r="H157" s="82"/>
    </row>
    <row r="158" spans="1:8" x14ac:dyDescent="0.25">
      <c r="A158" s="254" t="s">
        <v>376</v>
      </c>
      <c r="B158" s="256"/>
      <c r="C158" s="97">
        <f>+C8+C83</f>
        <v>60939689</v>
      </c>
      <c r="D158" s="97">
        <f t="shared" ref="D158:H158" si="51">+D8+D83</f>
        <v>1012213</v>
      </c>
      <c r="E158" s="97">
        <f t="shared" si="51"/>
        <v>61951902</v>
      </c>
      <c r="F158" s="97">
        <f>+F8+F83</f>
        <v>38171180</v>
      </c>
      <c r="G158" s="97">
        <f>+G8+G83</f>
        <v>38171180</v>
      </c>
      <c r="H158" s="97">
        <f t="shared" si="51"/>
        <v>23780722</v>
      </c>
    </row>
    <row r="159" spans="1:8" ht="15.75" thickBot="1" x14ac:dyDescent="0.3">
      <c r="A159" s="73"/>
      <c r="B159" s="74"/>
      <c r="C159" s="99"/>
      <c r="D159" s="100"/>
      <c r="E159" s="100"/>
      <c r="F159" s="100"/>
      <c r="G159" s="100"/>
      <c r="H159" s="100"/>
    </row>
    <row r="160" spans="1:8" x14ac:dyDescent="0.25">
      <c r="C160" s="101"/>
      <c r="D160" s="101"/>
      <c r="E160" s="101"/>
      <c r="F160" s="101"/>
      <c r="G160" s="101"/>
      <c r="H160" s="101"/>
    </row>
    <row r="162" spans="1:9" x14ac:dyDescent="0.25">
      <c r="A162" s="219" t="s">
        <v>455</v>
      </c>
      <c r="B162" s="219"/>
      <c r="C162" s="219"/>
      <c r="D162" s="274" t="s">
        <v>447</v>
      </c>
      <c r="E162" s="274"/>
      <c r="F162" s="274"/>
      <c r="G162" s="274"/>
      <c r="H162" s="274"/>
    </row>
    <row r="163" spans="1:9" x14ac:dyDescent="0.25">
      <c r="A163" s="219" t="s">
        <v>454</v>
      </c>
      <c r="B163" s="219"/>
      <c r="C163" s="219"/>
      <c r="D163" s="274" t="s">
        <v>448</v>
      </c>
      <c r="E163" s="274"/>
      <c r="F163" s="274"/>
      <c r="G163" s="274"/>
      <c r="H163" s="274"/>
    </row>
    <row r="167" spans="1:9" x14ac:dyDescent="0.25">
      <c r="B167" s="158" t="s">
        <v>465</v>
      </c>
      <c r="C167" s="156">
        <v>60939689</v>
      </c>
      <c r="D167" s="157">
        <v>1012213</v>
      </c>
      <c r="E167" s="157">
        <f>+C167+D167</f>
        <v>61951902</v>
      </c>
      <c r="F167" s="156">
        <v>38171180</v>
      </c>
      <c r="G167" s="156">
        <v>38171180</v>
      </c>
      <c r="H167" s="154">
        <f>+E167-F167</f>
        <v>23780722</v>
      </c>
      <c r="I167" s="154"/>
    </row>
    <row r="168" spans="1:9" x14ac:dyDescent="0.25">
      <c r="C168" s="154">
        <f t="shared" ref="C168:H168" si="52">+C167-C158</f>
        <v>0</v>
      </c>
      <c r="D168" s="154">
        <f t="shared" si="52"/>
        <v>0</v>
      </c>
      <c r="E168" s="154">
        <f t="shared" si="52"/>
        <v>0</v>
      </c>
      <c r="F168" s="154">
        <f t="shared" si="52"/>
        <v>0</v>
      </c>
      <c r="G168" s="154">
        <f t="shared" si="52"/>
        <v>0</v>
      </c>
      <c r="H168" s="154">
        <f t="shared" si="52"/>
        <v>0</v>
      </c>
    </row>
  </sheetData>
  <mergeCells count="33">
    <mergeCell ref="A17:B17"/>
    <mergeCell ref="A27:B27"/>
    <mergeCell ref="A37:B37"/>
    <mergeCell ref="A83:B83"/>
    <mergeCell ref="A57:B57"/>
    <mergeCell ref="A61:B61"/>
    <mergeCell ref="A70:B70"/>
    <mergeCell ref="A74:B74"/>
    <mergeCell ref="A6:B7"/>
    <mergeCell ref="C6:G6"/>
    <mergeCell ref="H6:H7"/>
    <mergeCell ref="A8:B8"/>
    <mergeCell ref="A9:B9"/>
    <mergeCell ref="A1:H1"/>
    <mergeCell ref="A2:H2"/>
    <mergeCell ref="A3:H3"/>
    <mergeCell ref="A4:H4"/>
    <mergeCell ref="A5:H5"/>
    <mergeCell ref="A162:C162"/>
    <mergeCell ref="A163:C163"/>
    <mergeCell ref="D162:H162"/>
    <mergeCell ref="D163:H163"/>
    <mergeCell ref="A47:B47"/>
    <mergeCell ref="A84:B84"/>
    <mergeCell ref="A92:B92"/>
    <mergeCell ref="A102:B102"/>
    <mergeCell ref="A112:B112"/>
    <mergeCell ref="A122:B122"/>
    <mergeCell ref="A132:B132"/>
    <mergeCell ref="A136:B136"/>
    <mergeCell ref="A145:B145"/>
    <mergeCell ref="A149:B149"/>
    <mergeCell ref="A158:B158"/>
  </mergeCells>
  <printOptions horizontalCentered="1"/>
  <pageMargins left="0.19685039370078741" right="0.19685039370078741" top="0.98425196850393704" bottom="0.35433070866141736" header="0.31496062992125984" footer="0.31496062992125984"/>
  <pageSetup scale="50" fitToHeight="2" orientation="portrait" r:id="rId1"/>
  <rowBreaks count="1" manualBreakCount="1">
    <brk id="82" max="7" man="1"/>
  </rowBreaks>
  <ignoredErrors>
    <ignoredError sqref="H37 E37 E57 H57 H61 E61 E70 H70 E74 H74 E92 H92 E102 H102 E112:H112 E122:H122 E132:H136 E145:H149 E17 H17 E27 H27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44"/>
  <sheetViews>
    <sheetView workbookViewId="0">
      <selection activeCell="F22" sqref="F22"/>
    </sheetView>
  </sheetViews>
  <sheetFormatPr baseColWidth="10" defaultRowHeight="15" x14ac:dyDescent="0.25"/>
  <cols>
    <col min="1" max="1" width="31" customWidth="1"/>
    <col min="2" max="7" width="14.7109375" customWidth="1"/>
  </cols>
  <sheetData>
    <row r="1" spans="1:15" ht="15.75" thickBot="1" x14ac:dyDescent="0.3"/>
    <row r="2" spans="1:15" x14ac:dyDescent="0.25">
      <c r="A2" s="217" t="s">
        <v>119</v>
      </c>
      <c r="B2" s="284"/>
      <c r="C2" s="284"/>
      <c r="D2" s="284"/>
      <c r="E2" s="284"/>
      <c r="F2" s="284"/>
      <c r="G2" s="218"/>
    </row>
    <row r="3" spans="1:15" x14ac:dyDescent="0.25">
      <c r="A3" s="180" t="s">
        <v>295</v>
      </c>
      <c r="B3" s="181"/>
      <c r="C3" s="181"/>
      <c r="D3" s="181"/>
      <c r="E3" s="181"/>
      <c r="F3" s="181"/>
      <c r="G3" s="182"/>
    </row>
    <row r="4" spans="1:15" x14ac:dyDescent="0.25">
      <c r="A4" s="180" t="s">
        <v>464</v>
      </c>
      <c r="B4" s="181"/>
      <c r="C4" s="181"/>
      <c r="D4" s="181"/>
      <c r="E4" s="181"/>
      <c r="F4" s="181"/>
      <c r="G4" s="182"/>
    </row>
    <row r="5" spans="1:15" ht="15.75" thickBot="1" x14ac:dyDescent="0.3">
      <c r="A5" s="183" t="s">
        <v>1</v>
      </c>
      <c r="B5" s="184"/>
      <c r="C5" s="184"/>
      <c r="D5" s="184"/>
      <c r="E5" s="184"/>
      <c r="F5" s="184"/>
      <c r="G5" s="185"/>
    </row>
    <row r="6" spans="1:15" ht="15.75" thickBot="1" x14ac:dyDescent="0.3">
      <c r="A6" s="186" t="s">
        <v>180</v>
      </c>
      <c r="B6" s="214" t="s">
        <v>297</v>
      </c>
      <c r="C6" s="215"/>
      <c r="D6" s="215"/>
      <c r="E6" s="215"/>
      <c r="F6" s="216"/>
      <c r="G6" s="186" t="s">
        <v>298</v>
      </c>
    </row>
    <row r="7" spans="1:15" ht="26.25" thickBot="1" x14ac:dyDescent="0.3">
      <c r="A7" s="188"/>
      <c r="B7" s="23" t="s">
        <v>182</v>
      </c>
      <c r="C7" s="23" t="s">
        <v>227</v>
      </c>
      <c r="D7" s="23" t="s">
        <v>228</v>
      </c>
      <c r="E7" s="23" t="s">
        <v>183</v>
      </c>
      <c r="F7" s="23" t="s">
        <v>200</v>
      </c>
      <c r="G7" s="188"/>
    </row>
    <row r="8" spans="1:15" x14ac:dyDescent="0.25">
      <c r="A8" s="9" t="s">
        <v>378</v>
      </c>
      <c r="B8" s="110">
        <f t="shared" ref="B8:G8" si="0">+B10+B11+B12+B13</f>
        <v>15822945</v>
      </c>
      <c r="C8" s="110">
        <f t="shared" si="0"/>
        <v>1012213</v>
      </c>
      <c r="D8" s="110">
        <f t="shared" si="0"/>
        <v>16835158</v>
      </c>
      <c r="E8" s="110">
        <f t="shared" si="0"/>
        <v>8877107</v>
      </c>
      <c r="F8" s="110">
        <f t="shared" si="0"/>
        <v>8877107</v>
      </c>
      <c r="G8" s="110">
        <f t="shared" si="0"/>
        <v>7958051</v>
      </c>
      <c r="I8" s="154"/>
      <c r="J8" s="154">
        <f>+B8-'FORMATO 6A'!C8</f>
        <v>0</v>
      </c>
      <c r="K8" s="154">
        <f>+C8-'FORMATO 6A'!D8</f>
        <v>0</v>
      </c>
      <c r="L8" s="154">
        <f>+D8-'FORMATO 6A'!E8</f>
        <v>0</v>
      </c>
      <c r="M8" s="154">
        <f>+E8-'FORMATO 6A'!F8</f>
        <v>0</v>
      </c>
      <c r="N8" s="154">
        <f>+F8-'FORMATO 6A'!G8</f>
        <v>0</v>
      </c>
      <c r="O8" s="154">
        <f>+G8-'FORMATO 6A'!H8</f>
        <v>0</v>
      </c>
    </row>
    <row r="9" spans="1:15" x14ac:dyDescent="0.25">
      <c r="A9" s="9" t="s">
        <v>379</v>
      </c>
      <c r="B9" s="111"/>
      <c r="C9" s="111"/>
      <c r="D9" s="111"/>
      <c r="E9" s="111"/>
      <c r="F9" s="111"/>
      <c r="G9" s="111"/>
    </row>
    <row r="10" spans="1:15" x14ac:dyDescent="0.25">
      <c r="A10" s="14" t="s">
        <v>386</v>
      </c>
      <c r="B10" s="87">
        <v>4041785</v>
      </c>
      <c r="C10" s="87">
        <v>1012213</v>
      </c>
      <c r="D10" s="87">
        <f>+B10+C10</f>
        <v>5053998</v>
      </c>
      <c r="E10" s="87">
        <v>2993199</v>
      </c>
      <c r="F10" s="87">
        <v>2993199</v>
      </c>
      <c r="G10" s="87">
        <f>+D10-E10</f>
        <v>2060799</v>
      </c>
    </row>
    <row r="11" spans="1:15" x14ac:dyDescent="0.25">
      <c r="A11" s="14" t="s">
        <v>387</v>
      </c>
      <c r="B11" s="87">
        <v>4037426</v>
      </c>
      <c r="C11" s="87">
        <v>0</v>
      </c>
      <c r="D11" s="87">
        <f>+B11+C11</f>
        <v>4037426</v>
      </c>
      <c r="E11" s="87">
        <v>1896569</v>
      </c>
      <c r="F11" s="87">
        <v>1896569</v>
      </c>
      <c r="G11" s="87">
        <f t="shared" ref="G11:G13" si="1">+D11-E11</f>
        <v>2140857</v>
      </c>
    </row>
    <row r="12" spans="1:15" x14ac:dyDescent="0.25">
      <c r="A12" s="14" t="s">
        <v>388</v>
      </c>
      <c r="B12" s="87">
        <v>2395824</v>
      </c>
      <c r="C12" s="87">
        <v>0</v>
      </c>
      <c r="D12" s="87">
        <f t="shared" ref="D12:D13" si="2">+B12+C12</f>
        <v>2395824</v>
      </c>
      <c r="E12" s="87">
        <v>1251821</v>
      </c>
      <c r="F12" s="87">
        <v>1251821</v>
      </c>
      <c r="G12" s="87">
        <f t="shared" si="1"/>
        <v>1144003</v>
      </c>
    </row>
    <row r="13" spans="1:15" x14ac:dyDescent="0.25">
      <c r="A13" s="14" t="s">
        <v>389</v>
      </c>
      <c r="B13" s="87">
        <v>5347910</v>
      </c>
      <c r="C13" s="87">
        <v>0</v>
      </c>
      <c r="D13" s="87">
        <f t="shared" si="2"/>
        <v>5347910</v>
      </c>
      <c r="E13" s="87">
        <v>2735518</v>
      </c>
      <c r="F13" s="87">
        <v>2735518</v>
      </c>
      <c r="G13" s="87">
        <f t="shared" si="1"/>
        <v>2612392</v>
      </c>
    </row>
    <row r="14" spans="1:15" ht="25.5" x14ac:dyDescent="0.25">
      <c r="A14" s="103" t="s">
        <v>380</v>
      </c>
      <c r="B14" s="87"/>
      <c r="C14" s="87"/>
      <c r="D14" s="87"/>
      <c r="E14" s="87"/>
      <c r="F14" s="87"/>
      <c r="G14" s="87"/>
    </row>
    <row r="15" spans="1:15" ht="25.5" x14ac:dyDescent="0.25">
      <c r="A15" s="103" t="s">
        <v>381</v>
      </c>
      <c r="B15" s="87"/>
      <c r="C15" s="87"/>
      <c r="D15" s="87"/>
      <c r="E15" s="87"/>
      <c r="F15" s="87"/>
      <c r="G15" s="87"/>
    </row>
    <row r="16" spans="1:15" ht="25.5" x14ac:dyDescent="0.25">
      <c r="A16" s="103" t="s">
        <v>382</v>
      </c>
      <c r="B16" s="87"/>
      <c r="C16" s="87"/>
      <c r="D16" s="87"/>
      <c r="E16" s="87"/>
      <c r="F16" s="87"/>
      <c r="G16" s="87"/>
    </row>
    <row r="17" spans="1:15" ht="25.5" x14ac:dyDescent="0.25">
      <c r="A17" s="103" t="s">
        <v>383</v>
      </c>
      <c r="B17" s="87"/>
      <c r="C17" s="87"/>
      <c r="D17" s="87"/>
      <c r="E17" s="87"/>
      <c r="F17" s="87"/>
      <c r="G17" s="87"/>
    </row>
    <row r="18" spans="1:15" x14ac:dyDescent="0.25">
      <c r="A18" s="14"/>
      <c r="B18" s="87"/>
      <c r="C18" s="87"/>
      <c r="D18" s="87"/>
      <c r="E18" s="87"/>
      <c r="F18" s="87"/>
      <c r="G18" s="87"/>
    </row>
    <row r="19" spans="1:15" x14ac:dyDescent="0.25">
      <c r="A19" s="30" t="s">
        <v>384</v>
      </c>
      <c r="B19" s="111">
        <f>+B21+B22+B23+B24</f>
        <v>45116744</v>
      </c>
      <c r="C19" s="111">
        <f t="shared" ref="C19:F19" si="3">+C21+C22+C23+C24</f>
        <v>0</v>
      </c>
      <c r="D19" s="111">
        <f t="shared" si="3"/>
        <v>45116744</v>
      </c>
      <c r="E19" s="111">
        <f t="shared" si="3"/>
        <v>29294073</v>
      </c>
      <c r="F19" s="111">
        <f t="shared" si="3"/>
        <v>29294073</v>
      </c>
      <c r="G19" s="111">
        <f>+G21+G22+G23+G24</f>
        <v>15822671</v>
      </c>
      <c r="J19" s="154">
        <f>+B19-'FORMATO 6A'!C83</f>
        <v>0</v>
      </c>
      <c r="K19" s="154">
        <f>+C19-'FORMATO 6A'!D83</f>
        <v>0</v>
      </c>
      <c r="L19" s="154">
        <f>+D19-'FORMATO 6A'!E83</f>
        <v>0</v>
      </c>
      <c r="M19" s="154">
        <f>+E19-'FORMATO 6A'!F83</f>
        <v>0</v>
      </c>
      <c r="N19" s="154">
        <f>+F19-'FORMATO 6A'!G83</f>
        <v>0</v>
      </c>
      <c r="O19" s="154">
        <f>+G19-'FORMATO 6A'!H83</f>
        <v>0</v>
      </c>
    </row>
    <row r="20" spans="1:15" x14ac:dyDescent="0.25">
      <c r="A20" s="30" t="s">
        <v>385</v>
      </c>
      <c r="B20" s="111"/>
      <c r="C20" s="111"/>
      <c r="D20" s="111"/>
      <c r="E20" s="111"/>
      <c r="F20" s="111"/>
      <c r="G20" s="111"/>
    </row>
    <row r="21" spans="1:15" x14ac:dyDescent="0.25">
      <c r="A21" s="14" t="s">
        <v>386</v>
      </c>
      <c r="B21" s="87">
        <v>14060134</v>
      </c>
      <c r="C21" s="87">
        <v>0</v>
      </c>
      <c r="D21" s="87">
        <f>+B21+C21</f>
        <v>14060134</v>
      </c>
      <c r="E21" s="87">
        <v>9269468</v>
      </c>
      <c r="F21" s="87">
        <v>9269468</v>
      </c>
      <c r="G21" s="87">
        <f>+D21-E21</f>
        <v>4790666</v>
      </c>
    </row>
    <row r="22" spans="1:15" x14ac:dyDescent="0.25">
      <c r="A22" s="14" t="s">
        <v>387</v>
      </c>
      <c r="B22" s="87">
        <v>13073414</v>
      </c>
      <c r="C22" s="87">
        <v>0</v>
      </c>
      <c r="D22" s="87">
        <f t="shared" ref="D22:D24" si="4">+B22+C22</f>
        <v>13073414</v>
      </c>
      <c r="E22" s="87">
        <v>8446148</v>
      </c>
      <c r="F22" s="87">
        <v>8446148</v>
      </c>
      <c r="G22" s="87">
        <f t="shared" ref="G22:G24" si="5">+D22-E22</f>
        <v>4627266</v>
      </c>
    </row>
    <row r="23" spans="1:15" x14ac:dyDescent="0.25">
      <c r="A23" s="14" t="s">
        <v>388</v>
      </c>
      <c r="B23" s="87">
        <v>11225908</v>
      </c>
      <c r="C23" s="87">
        <v>0</v>
      </c>
      <c r="D23" s="87">
        <f t="shared" si="4"/>
        <v>11225908</v>
      </c>
      <c r="E23" s="87">
        <v>7044655</v>
      </c>
      <c r="F23" s="87">
        <v>7044655</v>
      </c>
      <c r="G23" s="87">
        <f t="shared" si="5"/>
        <v>4181253</v>
      </c>
    </row>
    <row r="24" spans="1:15" x14ac:dyDescent="0.25">
      <c r="A24" s="14" t="s">
        <v>389</v>
      </c>
      <c r="B24" s="87">
        <v>6757288</v>
      </c>
      <c r="C24" s="87">
        <v>0</v>
      </c>
      <c r="D24" s="87">
        <f t="shared" si="4"/>
        <v>6757288</v>
      </c>
      <c r="E24" s="87">
        <v>4533802</v>
      </c>
      <c r="F24" s="87">
        <v>4533802</v>
      </c>
      <c r="G24" s="87">
        <f t="shared" si="5"/>
        <v>2223486</v>
      </c>
    </row>
    <row r="25" spans="1:15" ht="25.5" x14ac:dyDescent="0.25">
      <c r="A25" s="103" t="s">
        <v>380</v>
      </c>
      <c r="B25" s="87"/>
      <c r="C25" s="87"/>
      <c r="D25" s="87"/>
      <c r="E25" s="87"/>
      <c r="F25" s="87"/>
      <c r="G25" s="87"/>
    </row>
    <row r="26" spans="1:15" ht="25.5" x14ac:dyDescent="0.25">
      <c r="A26" s="103" t="s">
        <v>381</v>
      </c>
      <c r="B26" s="87"/>
      <c r="C26" s="87"/>
      <c r="D26" s="87"/>
      <c r="E26" s="87"/>
      <c r="F26" s="87"/>
      <c r="G26" s="87"/>
    </row>
    <row r="27" spans="1:15" ht="25.5" x14ac:dyDescent="0.25">
      <c r="A27" s="103" t="s">
        <v>382</v>
      </c>
      <c r="B27" s="87"/>
      <c r="C27" s="87"/>
      <c r="D27" s="87"/>
      <c r="E27" s="87"/>
      <c r="F27" s="87"/>
      <c r="G27" s="87"/>
    </row>
    <row r="28" spans="1:15" ht="25.5" x14ac:dyDescent="0.25">
      <c r="A28" s="103" t="s">
        <v>383</v>
      </c>
      <c r="B28" s="87"/>
      <c r="C28" s="87"/>
      <c r="D28" s="87"/>
      <c r="E28" s="87"/>
      <c r="F28" s="87"/>
      <c r="G28" s="87"/>
    </row>
    <row r="29" spans="1:15" x14ac:dyDescent="0.25">
      <c r="A29" s="13"/>
      <c r="B29" s="87"/>
      <c r="C29" s="87"/>
      <c r="D29" s="87"/>
      <c r="E29" s="87"/>
      <c r="F29" s="87"/>
      <c r="G29" s="87"/>
    </row>
    <row r="30" spans="1:15" x14ac:dyDescent="0.25">
      <c r="A30" s="9" t="s">
        <v>376</v>
      </c>
      <c r="B30" s="86">
        <f>+B8+B19</f>
        <v>60939689</v>
      </c>
      <c r="C30" s="86">
        <f t="shared" ref="C30:F30" si="6">+C8+C19</f>
        <v>1012213</v>
      </c>
      <c r="D30" s="86">
        <f t="shared" si="6"/>
        <v>61951902</v>
      </c>
      <c r="E30" s="86">
        <f t="shared" si="6"/>
        <v>38171180</v>
      </c>
      <c r="F30" s="86">
        <f t="shared" si="6"/>
        <v>38171180</v>
      </c>
      <c r="G30" s="86">
        <f>+G8+G19</f>
        <v>23780722</v>
      </c>
    </row>
    <row r="31" spans="1:15" ht="15.75" thickBot="1" x14ac:dyDescent="0.3">
      <c r="A31" s="19"/>
      <c r="B31" s="102"/>
      <c r="C31" s="102"/>
      <c r="D31" s="102"/>
      <c r="E31" s="102"/>
      <c r="F31" s="102"/>
      <c r="G31" s="102"/>
    </row>
    <row r="33" spans="1:7" x14ac:dyDescent="0.25">
      <c r="A33" s="112"/>
      <c r="B33" s="113"/>
      <c r="C33" s="113"/>
      <c r="D33" s="113"/>
      <c r="E33" s="113"/>
      <c r="F33" s="113"/>
      <c r="G33" s="113"/>
    </row>
    <row r="34" spans="1:7" x14ac:dyDescent="0.25">
      <c r="A34" s="112"/>
      <c r="B34" s="112"/>
      <c r="C34" s="112"/>
      <c r="D34" s="112"/>
      <c r="E34" s="112"/>
      <c r="F34" s="112"/>
      <c r="G34" s="112"/>
    </row>
    <row r="35" spans="1:7" x14ac:dyDescent="0.25">
      <c r="A35" s="114"/>
      <c r="B35" s="115"/>
      <c r="C35" s="115"/>
      <c r="D35" s="115"/>
      <c r="E35" s="115"/>
      <c r="F35" s="115"/>
      <c r="G35" s="115"/>
    </row>
    <row r="38" spans="1:7" x14ac:dyDescent="0.25">
      <c r="A38" s="219" t="s">
        <v>453</v>
      </c>
      <c r="B38" s="219"/>
      <c r="C38" s="219"/>
      <c r="D38" s="219" t="s">
        <v>447</v>
      </c>
      <c r="E38" s="219"/>
      <c r="F38" s="219"/>
      <c r="G38" s="219"/>
    </row>
    <row r="39" spans="1:7" x14ac:dyDescent="0.25">
      <c r="A39" s="219" t="s">
        <v>454</v>
      </c>
      <c r="B39" s="219"/>
      <c r="C39" s="219"/>
      <c r="D39" s="219" t="s">
        <v>448</v>
      </c>
      <c r="E39" s="219"/>
      <c r="F39" s="219"/>
      <c r="G39" s="219"/>
    </row>
    <row r="42" spans="1:7" ht="22.5" customHeight="1" x14ac:dyDescent="0.25">
      <c r="A42" s="283" t="s">
        <v>460</v>
      </c>
      <c r="B42" s="156">
        <v>60939689</v>
      </c>
      <c r="C42" s="157">
        <v>1012213</v>
      </c>
      <c r="D42" s="157">
        <f>+B42+C42</f>
        <v>61951902</v>
      </c>
      <c r="E42" s="156">
        <v>38171180</v>
      </c>
      <c r="F42" s="156">
        <v>38171180</v>
      </c>
      <c r="G42" s="154">
        <f>+D42-E42</f>
        <v>23780722</v>
      </c>
    </row>
    <row r="43" spans="1:7" x14ac:dyDescent="0.25">
      <c r="A43" s="283"/>
    </row>
    <row r="44" spans="1:7" x14ac:dyDescent="0.25">
      <c r="B44" s="154">
        <f>+B42-B30</f>
        <v>0</v>
      </c>
      <c r="C44" s="154">
        <f t="shared" ref="C44:G44" si="7">+C42-C30</f>
        <v>0</v>
      </c>
      <c r="D44" s="154">
        <f t="shared" si="7"/>
        <v>0</v>
      </c>
      <c r="E44" s="154">
        <f t="shared" si="7"/>
        <v>0</v>
      </c>
      <c r="F44" s="154">
        <f t="shared" si="7"/>
        <v>0</v>
      </c>
      <c r="G44" s="154">
        <f t="shared" si="7"/>
        <v>0</v>
      </c>
    </row>
  </sheetData>
  <mergeCells count="12">
    <mergeCell ref="A42:A43"/>
    <mergeCell ref="A2:G2"/>
    <mergeCell ref="A3:G3"/>
    <mergeCell ref="A4:G4"/>
    <mergeCell ref="A5:G5"/>
    <mergeCell ref="A38:C38"/>
    <mergeCell ref="A39:C39"/>
    <mergeCell ref="D38:G38"/>
    <mergeCell ref="D39:G39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97"/>
  <sheetViews>
    <sheetView view="pageBreakPreview" zoomScale="90" zoomScaleNormal="100" zoomScaleSheetLayoutView="90" workbookViewId="0">
      <selection activeCell="F23" sqref="F23"/>
    </sheetView>
  </sheetViews>
  <sheetFormatPr baseColWidth="10" defaultRowHeight="15" x14ac:dyDescent="0.25"/>
  <cols>
    <col min="1" max="1" width="3.7109375" customWidth="1"/>
    <col min="2" max="2" width="58.7109375" customWidth="1"/>
    <col min="3" max="8" width="16.7109375" style="101" customWidth="1"/>
  </cols>
  <sheetData>
    <row r="1" spans="1:8" ht="15.75" thickBot="1" x14ac:dyDescent="0.3"/>
    <row r="2" spans="1:8" x14ac:dyDescent="0.25">
      <c r="A2" s="177" t="s">
        <v>119</v>
      </c>
      <c r="B2" s="178"/>
      <c r="C2" s="178"/>
      <c r="D2" s="178"/>
      <c r="E2" s="178"/>
      <c r="F2" s="178"/>
      <c r="G2" s="178"/>
      <c r="H2" s="278"/>
    </row>
    <row r="3" spans="1:8" x14ac:dyDescent="0.25">
      <c r="A3" s="196" t="s">
        <v>295</v>
      </c>
      <c r="B3" s="222"/>
      <c r="C3" s="222"/>
      <c r="D3" s="222"/>
      <c r="E3" s="222"/>
      <c r="F3" s="222"/>
      <c r="G3" s="222"/>
      <c r="H3" s="279"/>
    </row>
    <row r="4" spans="1:8" x14ac:dyDescent="0.25">
      <c r="A4" s="196" t="s">
        <v>466</v>
      </c>
      <c r="B4" s="222"/>
      <c r="C4" s="222"/>
      <c r="D4" s="222"/>
      <c r="E4" s="222"/>
      <c r="F4" s="222"/>
      <c r="G4" s="222"/>
      <c r="H4" s="279"/>
    </row>
    <row r="5" spans="1:8" ht="15.75" thickBot="1" x14ac:dyDescent="0.3">
      <c r="A5" s="198" t="s">
        <v>1</v>
      </c>
      <c r="B5" s="223"/>
      <c r="C5" s="223"/>
      <c r="D5" s="223"/>
      <c r="E5" s="223"/>
      <c r="F5" s="223"/>
      <c r="G5" s="223"/>
      <c r="H5" s="280"/>
    </row>
    <row r="6" spans="1:8" ht="15.75" thickBot="1" x14ac:dyDescent="0.3">
      <c r="A6" s="177" t="s">
        <v>180</v>
      </c>
      <c r="B6" s="179"/>
      <c r="C6" s="285" t="s">
        <v>297</v>
      </c>
      <c r="D6" s="286"/>
      <c r="E6" s="286"/>
      <c r="F6" s="286"/>
      <c r="G6" s="287"/>
      <c r="H6" s="249" t="s">
        <v>298</v>
      </c>
    </row>
    <row r="7" spans="1:8" ht="26.25" thickBot="1" x14ac:dyDescent="0.3">
      <c r="A7" s="198"/>
      <c r="B7" s="199"/>
      <c r="C7" s="108" t="s">
        <v>182</v>
      </c>
      <c r="D7" s="108" t="s">
        <v>299</v>
      </c>
      <c r="E7" s="108" t="s">
        <v>300</v>
      </c>
      <c r="F7" s="108" t="s">
        <v>183</v>
      </c>
      <c r="G7" s="108" t="s">
        <v>200</v>
      </c>
      <c r="H7" s="250"/>
    </row>
    <row r="8" spans="1:8" x14ac:dyDescent="0.25">
      <c r="A8" s="209"/>
      <c r="B8" s="288"/>
      <c r="C8" s="87"/>
      <c r="D8" s="87"/>
      <c r="E8" s="87"/>
      <c r="F8" s="87"/>
      <c r="G8" s="87"/>
      <c r="H8" s="87"/>
    </row>
    <row r="9" spans="1:8" ht="16.5" customHeight="1" x14ac:dyDescent="0.25">
      <c r="A9" s="269" t="s">
        <v>390</v>
      </c>
      <c r="B9" s="271"/>
      <c r="C9" s="86">
        <f>+C10+C20+C29+C40</f>
        <v>15822945</v>
      </c>
      <c r="D9" s="86">
        <f t="shared" ref="D9:H9" si="0">+D10+D20+D29+D40</f>
        <v>1012213</v>
      </c>
      <c r="E9" s="86">
        <f t="shared" si="0"/>
        <v>16835158</v>
      </c>
      <c r="F9" s="86">
        <f t="shared" si="0"/>
        <v>8877107</v>
      </c>
      <c r="G9" s="86">
        <f t="shared" si="0"/>
        <v>8877107</v>
      </c>
      <c r="H9" s="86">
        <f t="shared" si="0"/>
        <v>7958051</v>
      </c>
    </row>
    <row r="10" spans="1:8" x14ac:dyDescent="0.25">
      <c r="A10" s="254" t="s">
        <v>439</v>
      </c>
      <c r="B10" s="256"/>
      <c r="C10" s="81">
        <f>SUM(C11:C18)</f>
        <v>0</v>
      </c>
      <c r="D10" s="81">
        <f t="shared" ref="D10:H10" si="1">SUM(D11:D18)</f>
        <v>0</v>
      </c>
      <c r="E10" s="81">
        <f t="shared" si="1"/>
        <v>0</v>
      </c>
      <c r="F10" s="81">
        <f t="shared" si="1"/>
        <v>0</v>
      </c>
      <c r="G10" s="81">
        <f t="shared" si="1"/>
        <v>0</v>
      </c>
      <c r="H10" s="81">
        <f t="shared" si="1"/>
        <v>0</v>
      </c>
    </row>
    <row r="11" spans="1:8" x14ac:dyDescent="0.25">
      <c r="A11" s="61"/>
      <c r="B11" s="67" t="s">
        <v>391</v>
      </c>
      <c r="C11" s="82">
        <v>0</v>
      </c>
      <c r="D11" s="82">
        <v>0</v>
      </c>
      <c r="E11" s="82">
        <f t="shared" ref="E11:E18" si="2">+C11+D11</f>
        <v>0</v>
      </c>
      <c r="F11" s="82">
        <v>0</v>
      </c>
      <c r="G11" s="82">
        <v>0</v>
      </c>
      <c r="H11" s="82">
        <f t="shared" ref="H11:H18" si="3">+E11-F11</f>
        <v>0</v>
      </c>
    </row>
    <row r="12" spans="1:8" x14ac:dyDescent="0.25">
      <c r="A12" s="61"/>
      <c r="B12" s="67" t="s">
        <v>392</v>
      </c>
      <c r="C12" s="82">
        <v>0</v>
      </c>
      <c r="D12" s="82">
        <v>0</v>
      </c>
      <c r="E12" s="82">
        <f t="shared" si="2"/>
        <v>0</v>
      </c>
      <c r="F12" s="82">
        <v>0</v>
      </c>
      <c r="G12" s="82">
        <v>0</v>
      </c>
      <c r="H12" s="82">
        <f t="shared" si="3"/>
        <v>0</v>
      </c>
    </row>
    <row r="13" spans="1:8" x14ac:dyDescent="0.25">
      <c r="A13" s="61"/>
      <c r="B13" s="67" t="s">
        <v>393</v>
      </c>
      <c r="C13" s="82">
        <v>0</v>
      </c>
      <c r="D13" s="82">
        <v>0</v>
      </c>
      <c r="E13" s="82">
        <f t="shared" si="2"/>
        <v>0</v>
      </c>
      <c r="F13" s="82">
        <v>0</v>
      </c>
      <c r="G13" s="82">
        <v>0</v>
      </c>
      <c r="H13" s="82">
        <f t="shared" si="3"/>
        <v>0</v>
      </c>
    </row>
    <row r="14" spans="1:8" x14ac:dyDescent="0.25">
      <c r="A14" s="61"/>
      <c r="B14" s="67" t="s">
        <v>394</v>
      </c>
      <c r="C14" s="82">
        <v>0</v>
      </c>
      <c r="D14" s="82">
        <v>0</v>
      </c>
      <c r="E14" s="82">
        <f t="shared" si="2"/>
        <v>0</v>
      </c>
      <c r="F14" s="82">
        <v>0</v>
      </c>
      <c r="G14" s="82">
        <v>0</v>
      </c>
      <c r="H14" s="82">
        <f t="shared" si="3"/>
        <v>0</v>
      </c>
    </row>
    <row r="15" spans="1:8" x14ac:dyDescent="0.25">
      <c r="A15" s="61"/>
      <c r="B15" s="67" t="s">
        <v>395</v>
      </c>
      <c r="C15" s="82">
        <v>0</v>
      </c>
      <c r="D15" s="82">
        <v>0</v>
      </c>
      <c r="E15" s="82">
        <f t="shared" si="2"/>
        <v>0</v>
      </c>
      <c r="F15" s="82">
        <v>0</v>
      </c>
      <c r="G15" s="82">
        <v>0</v>
      </c>
      <c r="H15" s="82">
        <f t="shared" si="3"/>
        <v>0</v>
      </c>
    </row>
    <row r="16" spans="1:8" x14ac:dyDescent="0.25">
      <c r="A16" s="61"/>
      <c r="B16" s="67" t="s">
        <v>396</v>
      </c>
      <c r="C16" s="82">
        <v>0</v>
      </c>
      <c r="D16" s="82">
        <v>0</v>
      </c>
      <c r="E16" s="82">
        <f t="shared" si="2"/>
        <v>0</v>
      </c>
      <c r="F16" s="82">
        <v>0</v>
      </c>
      <c r="G16" s="82">
        <v>0</v>
      </c>
      <c r="H16" s="82">
        <f t="shared" si="3"/>
        <v>0</v>
      </c>
    </row>
    <row r="17" spans="1:8" x14ac:dyDescent="0.25">
      <c r="A17" s="61"/>
      <c r="B17" s="67" t="s">
        <v>397</v>
      </c>
      <c r="C17" s="82">
        <v>0</v>
      </c>
      <c r="D17" s="82">
        <v>0</v>
      </c>
      <c r="E17" s="82">
        <f t="shared" si="2"/>
        <v>0</v>
      </c>
      <c r="F17" s="82">
        <v>0</v>
      </c>
      <c r="G17" s="82">
        <v>0</v>
      </c>
      <c r="H17" s="82">
        <f t="shared" si="3"/>
        <v>0</v>
      </c>
    </row>
    <row r="18" spans="1:8" x14ac:dyDescent="0.25">
      <c r="A18" s="61"/>
      <c r="B18" s="67" t="s">
        <v>398</v>
      </c>
      <c r="C18" s="82">
        <v>0</v>
      </c>
      <c r="D18" s="82">
        <v>0</v>
      </c>
      <c r="E18" s="82">
        <f t="shared" si="2"/>
        <v>0</v>
      </c>
      <c r="F18" s="82">
        <v>0</v>
      </c>
      <c r="G18" s="82">
        <v>0</v>
      </c>
      <c r="H18" s="82">
        <f t="shared" si="3"/>
        <v>0</v>
      </c>
    </row>
    <row r="19" spans="1:8" x14ac:dyDescent="0.25">
      <c r="A19" s="104"/>
      <c r="B19" s="105"/>
      <c r="C19" s="81"/>
      <c r="D19" s="81"/>
      <c r="E19" s="81"/>
      <c r="F19" s="81"/>
      <c r="G19" s="81"/>
      <c r="H19" s="81"/>
    </row>
    <row r="20" spans="1:8" x14ac:dyDescent="0.25">
      <c r="A20" s="254" t="s">
        <v>440</v>
      </c>
      <c r="B20" s="256"/>
      <c r="C20" s="81">
        <f>SUM(C21:C27)</f>
        <v>15822945</v>
      </c>
      <c r="D20" s="81">
        <f t="shared" ref="D20:H20" si="4">SUM(D21:D27)</f>
        <v>1012213</v>
      </c>
      <c r="E20" s="81">
        <f t="shared" si="4"/>
        <v>16835158</v>
      </c>
      <c r="F20" s="81">
        <f t="shared" si="4"/>
        <v>8877107</v>
      </c>
      <c r="G20" s="81">
        <f t="shared" si="4"/>
        <v>8877107</v>
      </c>
      <c r="H20" s="81">
        <f t="shared" si="4"/>
        <v>7958051</v>
      </c>
    </row>
    <row r="21" spans="1:8" x14ac:dyDescent="0.25">
      <c r="A21" s="61"/>
      <c r="B21" s="67" t="s">
        <v>399</v>
      </c>
      <c r="C21" s="82">
        <v>0</v>
      </c>
      <c r="D21" s="82">
        <v>0</v>
      </c>
      <c r="E21" s="82">
        <f>+C21+D21</f>
        <v>0</v>
      </c>
      <c r="F21" s="82">
        <v>0</v>
      </c>
      <c r="G21" s="82">
        <v>0</v>
      </c>
      <c r="H21" s="82">
        <f t="shared" ref="H21:H27" si="5">+E21-F21</f>
        <v>0</v>
      </c>
    </row>
    <row r="22" spans="1:8" x14ac:dyDescent="0.25">
      <c r="A22" s="61"/>
      <c r="B22" s="67" t="s">
        <v>400</v>
      </c>
      <c r="C22" s="82">
        <v>0</v>
      </c>
      <c r="D22" s="82">
        <v>0</v>
      </c>
      <c r="E22" s="82">
        <f t="shared" ref="E22:E27" si="6">+C22+D22</f>
        <v>0</v>
      </c>
      <c r="F22" s="82">
        <v>0</v>
      </c>
      <c r="G22" s="82">
        <v>0</v>
      </c>
      <c r="H22" s="82">
        <f t="shared" si="5"/>
        <v>0</v>
      </c>
    </row>
    <row r="23" spans="1:8" x14ac:dyDescent="0.25">
      <c r="A23" s="61"/>
      <c r="B23" s="67" t="s">
        <v>401</v>
      </c>
      <c r="C23" s="82">
        <v>0</v>
      </c>
      <c r="D23" s="82">
        <v>0</v>
      </c>
      <c r="E23" s="82">
        <f t="shared" si="6"/>
        <v>0</v>
      </c>
      <c r="F23" s="82">
        <v>0</v>
      </c>
      <c r="G23" s="82">
        <v>0</v>
      </c>
      <c r="H23" s="82">
        <f t="shared" si="5"/>
        <v>0</v>
      </c>
    </row>
    <row r="24" spans="1:8" x14ac:dyDescent="0.25">
      <c r="A24" s="61"/>
      <c r="B24" s="67" t="s">
        <v>402</v>
      </c>
      <c r="C24" s="82">
        <v>0</v>
      </c>
      <c r="D24" s="82">
        <v>0</v>
      </c>
      <c r="E24" s="82">
        <f t="shared" si="6"/>
        <v>0</v>
      </c>
      <c r="F24" s="82">
        <v>0</v>
      </c>
      <c r="G24" s="82">
        <v>0</v>
      </c>
      <c r="H24" s="82">
        <f t="shared" si="5"/>
        <v>0</v>
      </c>
    </row>
    <row r="25" spans="1:8" x14ac:dyDescent="0.25">
      <c r="A25" s="61"/>
      <c r="B25" s="67" t="s">
        <v>403</v>
      </c>
      <c r="C25" s="82">
        <f>+'FORMATO 6A'!C8</f>
        <v>15822945</v>
      </c>
      <c r="D25" s="82">
        <v>1012213</v>
      </c>
      <c r="E25" s="82">
        <f t="shared" si="6"/>
        <v>16835158</v>
      </c>
      <c r="F25" s="82">
        <f>+'FORMATO 6B'!E8</f>
        <v>8877107</v>
      </c>
      <c r="G25" s="82">
        <f>+F25</f>
        <v>8877107</v>
      </c>
      <c r="H25" s="82">
        <f t="shared" si="5"/>
        <v>7958051</v>
      </c>
    </row>
    <row r="26" spans="1:8" x14ac:dyDescent="0.25">
      <c r="A26" s="61"/>
      <c r="B26" s="67" t="s">
        <v>404</v>
      </c>
      <c r="C26" s="82">
        <v>0</v>
      </c>
      <c r="D26" s="82">
        <v>0</v>
      </c>
      <c r="E26" s="82">
        <f t="shared" si="6"/>
        <v>0</v>
      </c>
      <c r="F26" s="82">
        <v>0</v>
      </c>
      <c r="G26" s="82">
        <v>0</v>
      </c>
      <c r="H26" s="82">
        <f t="shared" si="5"/>
        <v>0</v>
      </c>
    </row>
    <row r="27" spans="1:8" x14ac:dyDescent="0.25">
      <c r="A27" s="61"/>
      <c r="B27" s="67" t="s">
        <v>405</v>
      </c>
      <c r="C27" s="82">
        <v>0</v>
      </c>
      <c r="D27" s="82">
        <v>0</v>
      </c>
      <c r="E27" s="82">
        <f t="shared" si="6"/>
        <v>0</v>
      </c>
      <c r="F27" s="82">
        <v>0</v>
      </c>
      <c r="G27" s="82">
        <v>0</v>
      </c>
      <c r="H27" s="82">
        <f t="shared" si="5"/>
        <v>0</v>
      </c>
    </row>
    <row r="28" spans="1:8" x14ac:dyDescent="0.25">
      <c r="A28" s="104"/>
      <c r="B28" s="105"/>
      <c r="C28" s="81"/>
      <c r="D28" s="81"/>
      <c r="E28" s="81"/>
      <c r="F28" s="81"/>
      <c r="G28" s="81"/>
      <c r="H28" s="81"/>
    </row>
    <row r="29" spans="1:8" x14ac:dyDescent="0.25">
      <c r="A29" s="254" t="s">
        <v>441</v>
      </c>
      <c r="B29" s="256"/>
      <c r="C29" s="81">
        <f>SUM(C30:C38)</f>
        <v>0</v>
      </c>
      <c r="D29" s="81">
        <f t="shared" ref="D29:H29" si="7">SUM(D30:D38)</f>
        <v>0</v>
      </c>
      <c r="E29" s="81">
        <f t="shared" si="7"/>
        <v>0</v>
      </c>
      <c r="F29" s="81">
        <f t="shared" si="7"/>
        <v>0</v>
      </c>
      <c r="G29" s="81">
        <f t="shared" si="7"/>
        <v>0</v>
      </c>
      <c r="H29" s="81">
        <f t="shared" si="7"/>
        <v>0</v>
      </c>
    </row>
    <row r="30" spans="1:8" x14ac:dyDescent="0.25">
      <c r="A30" s="61"/>
      <c r="B30" s="67" t="s">
        <v>406</v>
      </c>
      <c r="C30" s="82">
        <v>0</v>
      </c>
      <c r="D30" s="82">
        <v>0</v>
      </c>
      <c r="E30" s="82">
        <f t="shared" ref="E30:E38" si="8">+C30+D30</f>
        <v>0</v>
      </c>
      <c r="F30" s="82">
        <v>0</v>
      </c>
      <c r="G30" s="82">
        <v>0</v>
      </c>
      <c r="H30" s="82">
        <f t="shared" ref="H30:H38" si="9">+E30-F30</f>
        <v>0</v>
      </c>
    </row>
    <row r="31" spans="1:8" x14ac:dyDescent="0.25">
      <c r="A31" s="61"/>
      <c r="B31" s="67" t="s">
        <v>407</v>
      </c>
      <c r="C31" s="82">
        <v>0</v>
      </c>
      <c r="D31" s="82">
        <v>0</v>
      </c>
      <c r="E31" s="82">
        <f t="shared" si="8"/>
        <v>0</v>
      </c>
      <c r="F31" s="82">
        <v>0</v>
      </c>
      <c r="G31" s="82">
        <v>0</v>
      </c>
      <c r="H31" s="82">
        <f t="shared" si="9"/>
        <v>0</v>
      </c>
    </row>
    <row r="32" spans="1:8" x14ac:dyDescent="0.25">
      <c r="A32" s="61"/>
      <c r="B32" s="67" t="s">
        <v>408</v>
      </c>
      <c r="C32" s="82">
        <v>0</v>
      </c>
      <c r="D32" s="82">
        <v>0</v>
      </c>
      <c r="E32" s="82">
        <f t="shared" si="8"/>
        <v>0</v>
      </c>
      <c r="F32" s="82">
        <v>0</v>
      </c>
      <c r="G32" s="82">
        <v>0</v>
      </c>
      <c r="H32" s="82">
        <f t="shared" si="9"/>
        <v>0</v>
      </c>
    </row>
    <row r="33" spans="1:8" x14ac:dyDescent="0.25">
      <c r="A33" s="61"/>
      <c r="B33" s="67" t="s">
        <v>409</v>
      </c>
      <c r="C33" s="82">
        <v>0</v>
      </c>
      <c r="D33" s="82">
        <v>0</v>
      </c>
      <c r="E33" s="82">
        <f t="shared" si="8"/>
        <v>0</v>
      </c>
      <c r="F33" s="82">
        <v>0</v>
      </c>
      <c r="G33" s="82">
        <v>0</v>
      </c>
      <c r="H33" s="82">
        <f t="shared" si="9"/>
        <v>0</v>
      </c>
    </row>
    <row r="34" spans="1:8" x14ac:dyDescent="0.25">
      <c r="A34" s="61"/>
      <c r="B34" s="67" t="s">
        <v>410</v>
      </c>
      <c r="C34" s="82">
        <v>0</v>
      </c>
      <c r="D34" s="82">
        <v>0</v>
      </c>
      <c r="E34" s="82">
        <f t="shared" si="8"/>
        <v>0</v>
      </c>
      <c r="F34" s="82">
        <v>0</v>
      </c>
      <c r="G34" s="82">
        <v>0</v>
      </c>
      <c r="H34" s="82">
        <f t="shared" si="9"/>
        <v>0</v>
      </c>
    </row>
    <row r="35" spans="1:8" x14ac:dyDescent="0.25">
      <c r="A35" s="61"/>
      <c r="B35" s="67" t="s">
        <v>411</v>
      </c>
      <c r="C35" s="82">
        <v>0</v>
      </c>
      <c r="D35" s="82">
        <v>0</v>
      </c>
      <c r="E35" s="82">
        <f t="shared" si="8"/>
        <v>0</v>
      </c>
      <c r="F35" s="82">
        <v>0</v>
      </c>
      <c r="G35" s="82">
        <v>0</v>
      </c>
      <c r="H35" s="82">
        <f t="shared" si="9"/>
        <v>0</v>
      </c>
    </row>
    <row r="36" spans="1:8" x14ac:dyDescent="0.25">
      <c r="A36" s="61"/>
      <c r="B36" s="67" t="s">
        <v>412</v>
      </c>
      <c r="C36" s="82">
        <v>0</v>
      </c>
      <c r="D36" s="82">
        <v>0</v>
      </c>
      <c r="E36" s="82">
        <f t="shared" si="8"/>
        <v>0</v>
      </c>
      <c r="F36" s="82">
        <v>0</v>
      </c>
      <c r="G36" s="82">
        <v>0</v>
      </c>
      <c r="H36" s="82">
        <f t="shared" si="9"/>
        <v>0</v>
      </c>
    </row>
    <row r="37" spans="1:8" x14ac:dyDescent="0.25">
      <c r="A37" s="61"/>
      <c r="B37" s="67" t="s">
        <v>413</v>
      </c>
      <c r="C37" s="82">
        <v>0</v>
      </c>
      <c r="D37" s="82">
        <v>0</v>
      </c>
      <c r="E37" s="82">
        <f t="shared" si="8"/>
        <v>0</v>
      </c>
      <c r="F37" s="82">
        <v>0</v>
      </c>
      <c r="G37" s="82">
        <v>0</v>
      </c>
      <c r="H37" s="82">
        <f t="shared" si="9"/>
        <v>0</v>
      </c>
    </row>
    <row r="38" spans="1:8" x14ac:dyDescent="0.25">
      <c r="A38" s="61"/>
      <c r="B38" s="67" t="s">
        <v>414</v>
      </c>
      <c r="C38" s="82">
        <v>0</v>
      </c>
      <c r="D38" s="82">
        <v>0</v>
      </c>
      <c r="E38" s="82">
        <f t="shared" si="8"/>
        <v>0</v>
      </c>
      <c r="F38" s="82">
        <v>0</v>
      </c>
      <c r="G38" s="82">
        <v>0</v>
      </c>
      <c r="H38" s="82">
        <f t="shared" si="9"/>
        <v>0</v>
      </c>
    </row>
    <row r="39" spans="1:8" x14ac:dyDescent="0.25">
      <c r="A39" s="104"/>
      <c r="B39" s="105"/>
      <c r="C39" s="81"/>
      <c r="D39" s="81"/>
      <c r="E39" s="81"/>
      <c r="F39" s="81"/>
      <c r="G39" s="81"/>
      <c r="H39" s="81"/>
    </row>
    <row r="40" spans="1:8" ht="29.25" customHeight="1" x14ac:dyDescent="0.25">
      <c r="A40" s="269" t="s">
        <v>442</v>
      </c>
      <c r="B40" s="289"/>
      <c r="C40" s="81">
        <f>SUM(C41:C44)</f>
        <v>0</v>
      </c>
      <c r="D40" s="81">
        <f t="shared" ref="D40:H40" si="10">SUM(D41:D44)</f>
        <v>0</v>
      </c>
      <c r="E40" s="81">
        <f t="shared" si="10"/>
        <v>0</v>
      </c>
      <c r="F40" s="81">
        <f t="shared" si="10"/>
        <v>0</v>
      </c>
      <c r="G40" s="81">
        <f t="shared" si="10"/>
        <v>0</v>
      </c>
      <c r="H40" s="81">
        <f t="shared" si="10"/>
        <v>0</v>
      </c>
    </row>
    <row r="41" spans="1:8" ht="25.5" x14ac:dyDescent="0.25">
      <c r="A41" s="61"/>
      <c r="B41" s="146" t="s">
        <v>415</v>
      </c>
      <c r="C41" s="82">
        <v>0</v>
      </c>
      <c r="D41" s="82">
        <v>0</v>
      </c>
      <c r="E41" s="82">
        <f t="shared" ref="E41:E44" si="11">+C41+D41</f>
        <v>0</v>
      </c>
      <c r="F41" s="82">
        <v>0</v>
      </c>
      <c r="G41" s="82">
        <v>0</v>
      </c>
      <c r="H41" s="82">
        <f t="shared" ref="H41:H43" si="12">+E41-F41</f>
        <v>0</v>
      </c>
    </row>
    <row r="42" spans="1:8" ht="25.5" x14ac:dyDescent="0.25">
      <c r="A42" s="61"/>
      <c r="B42" s="146" t="s">
        <v>416</v>
      </c>
      <c r="C42" s="82">
        <v>0</v>
      </c>
      <c r="D42" s="82">
        <v>0</v>
      </c>
      <c r="E42" s="82">
        <f t="shared" si="11"/>
        <v>0</v>
      </c>
      <c r="F42" s="82">
        <v>0</v>
      </c>
      <c r="G42" s="82">
        <v>0</v>
      </c>
      <c r="H42" s="82">
        <f t="shared" si="12"/>
        <v>0</v>
      </c>
    </row>
    <row r="43" spans="1:8" x14ac:dyDescent="0.25">
      <c r="A43" s="61"/>
      <c r="B43" s="67" t="s">
        <v>417</v>
      </c>
      <c r="C43" s="82">
        <v>0</v>
      </c>
      <c r="D43" s="82">
        <v>0</v>
      </c>
      <c r="E43" s="82">
        <f t="shared" si="11"/>
        <v>0</v>
      </c>
      <c r="F43" s="82">
        <v>0</v>
      </c>
      <c r="G43" s="82">
        <v>0</v>
      </c>
      <c r="H43" s="82">
        <f t="shared" si="12"/>
        <v>0</v>
      </c>
    </row>
    <row r="44" spans="1:8" x14ac:dyDescent="0.25">
      <c r="A44" s="61"/>
      <c r="B44" s="67" t="s">
        <v>418</v>
      </c>
      <c r="C44" s="82">
        <v>0</v>
      </c>
      <c r="D44" s="82">
        <v>0</v>
      </c>
      <c r="E44" s="82">
        <f t="shared" si="11"/>
        <v>0</v>
      </c>
      <c r="F44" s="82">
        <v>0</v>
      </c>
      <c r="G44" s="82">
        <v>0</v>
      </c>
      <c r="H44" s="82">
        <f>+E44-F44</f>
        <v>0</v>
      </c>
    </row>
    <row r="45" spans="1:8" x14ac:dyDescent="0.25">
      <c r="A45" s="104"/>
      <c r="B45" s="105"/>
      <c r="C45" s="81"/>
      <c r="D45" s="81"/>
      <c r="E45" s="81"/>
      <c r="F45" s="81"/>
      <c r="G45" s="81"/>
      <c r="H45" s="81"/>
    </row>
    <row r="46" spans="1:8" x14ac:dyDescent="0.25">
      <c r="A46" s="254" t="s">
        <v>419</v>
      </c>
      <c r="B46" s="256"/>
      <c r="C46" s="81">
        <f>+C47+C57+C66+C77</f>
        <v>45116744</v>
      </c>
      <c r="D46" s="81">
        <f t="shared" ref="D46:H46" si="13">+D47+D57+D66+D77</f>
        <v>0</v>
      </c>
      <c r="E46" s="81">
        <f t="shared" si="13"/>
        <v>45116744</v>
      </c>
      <c r="F46" s="81">
        <f t="shared" si="13"/>
        <v>29294073</v>
      </c>
      <c r="G46" s="81">
        <f t="shared" si="13"/>
        <v>29294073</v>
      </c>
      <c r="H46" s="81">
        <f t="shared" si="13"/>
        <v>15822671</v>
      </c>
    </row>
    <row r="47" spans="1:8" x14ac:dyDescent="0.25">
      <c r="A47" s="254" t="s">
        <v>439</v>
      </c>
      <c r="B47" s="256"/>
      <c r="C47" s="81">
        <f>SUM(C48:C55)</f>
        <v>0</v>
      </c>
      <c r="D47" s="81">
        <f t="shared" ref="D47:H47" si="14">SUM(D48:D55)</f>
        <v>0</v>
      </c>
      <c r="E47" s="81">
        <f t="shared" si="14"/>
        <v>0</v>
      </c>
      <c r="F47" s="81">
        <f t="shared" si="14"/>
        <v>0</v>
      </c>
      <c r="G47" s="81">
        <f t="shared" si="14"/>
        <v>0</v>
      </c>
      <c r="H47" s="81">
        <f t="shared" si="14"/>
        <v>0</v>
      </c>
    </row>
    <row r="48" spans="1:8" x14ac:dyDescent="0.25">
      <c r="A48" s="61"/>
      <c r="B48" s="67" t="s">
        <v>391</v>
      </c>
      <c r="C48" s="82">
        <v>0</v>
      </c>
      <c r="D48" s="82">
        <v>0</v>
      </c>
      <c r="E48" s="82">
        <f>+C48+D48</f>
        <v>0</v>
      </c>
      <c r="F48" s="82">
        <v>0</v>
      </c>
      <c r="G48" s="82">
        <v>0</v>
      </c>
      <c r="H48" s="82">
        <f>+E48-F48</f>
        <v>0</v>
      </c>
    </row>
    <row r="49" spans="1:8" x14ac:dyDescent="0.25">
      <c r="A49" s="61"/>
      <c r="B49" s="67" t="s">
        <v>392</v>
      </c>
      <c r="C49" s="82">
        <v>0</v>
      </c>
      <c r="D49" s="82">
        <v>0</v>
      </c>
      <c r="E49" s="82">
        <f t="shared" ref="E49:E55" si="15">+C49+D49</f>
        <v>0</v>
      </c>
      <c r="F49" s="82">
        <v>0</v>
      </c>
      <c r="G49" s="82">
        <v>0</v>
      </c>
      <c r="H49" s="82">
        <f t="shared" ref="H49:H55" si="16">+E49-F49</f>
        <v>0</v>
      </c>
    </row>
    <row r="50" spans="1:8" x14ac:dyDescent="0.25">
      <c r="A50" s="61"/>
      <c r="B50" s="67" t="s">
        <v>393</v>
      </c>
      <c r="C50" s="82">
        <v>0</v>
      </c>
      <c r="D50" s="82">
        <v>0</v>
      </c>
      <c r="E50" s="82">
        <f t="shared" si="15"/>
        <v>0</v>
      </c>
      <c r="F50" s="82">
        <v>0</v>
      </c>
      <c r="G50" s="82">
        <v>0</v>
      </c>
      <c r="H50" s="82">
        <f t="shared" si="16"/>
        <v>0</v>
      </c>
    </row>
    <row r="51" spans="1:8" x14ac:dyDescent="0.25">
      <c r="A51" s="132"/>
      <c r="B51" s="133" t="s">
        <v>394</v>
      </c>
      <c r="C51" s="82">
        <v>0</v>
      </c>
      <c r="D51" s="82">
        <v>0</v>
      </c>
      <c r="E51" s="82">
        <f t="shared" si="15"/>
        <v>0</v>
      </c>
      <c r="F51" s="82">
        <v>0</v>
      </c>
      <c r="G51" s="82">
        <v>0</v>
      </c>
      <c r="H51" s="82">
        <f t="shared" si="16"/>
        <v>0</v>
      </c>
    </row>
    <row r="52" spans="1:8" x14ac:dyDescent="0.25">
      <c r="A52" s="61"/>
      <c r="B52" s="67" t="s">
        <v>395</v>
      </c>
      <c r="C52" s="82">
        <v>0</v>
      </c>
      <c r="D52" s="82">
        <v>0</v>
      </c>
      <c r="E52" s="82">
        <f t="shared" si="15"/>
        <v>0</v>
      </c>
      <c r="F52" s="82">
        <v>0</v>
      </c>
      <c r="G52" s="82">
        <v>0</v>
      </c>
      <c r="H52" s="82">
        <f t="shared" si="16"/>
        <v>0</v>
      </c>
    </row>
    <row r="53" spans="1:8" x14ac:dyDescent="0.25">
      <c r="A53" s="61"/>
      <c r="B53" s="67" t="s">
        <v>396</v>
      </c>
      <c r="C53" s="82">
        <v>0</v>
      </c>
      <c r="D53" s="82">
        <v>0</v>
      </c>
      <c r="E53" s="82">
        <f t="shared" si="15"/>
        <v>0</v>
      </c>
      <c r="F53" s="82">
        <v>0</v>
      </c>
      <c r="G53" s="82">
        <v>0</v>
      </c>
      <c r="H53" s="82">
        <f t="shared" si="16"/>
        <v>0</v>
      </c>
    </row>
    <row r="54" spans="1:8" x14ac:dyDescent="0.25">
      <c r="A54" s="61"/>
      <c r="B54" s="67" t="s">
        <v>397</v>
      </c>
      <c r="C54" s="82">
        <v>0</v>
      </c>
      <c r="D54" s="82">
        <v>0</v>
      </c>
      <c r="E54" s="82">
        <f t="shared" si="15"/>
        <v>0</v>
      </c>
      <c r="F54" s="82">
        <v>0</v>
      </c>
      <c r="G54" s="82">
        <v>0</v>
      </c>
      <c r="H54" s="82">
        <f t="shared" si="16"/>
        <v>0</v>
      </c>
    </row>
    <row r="55" spans="1:8" x14ac:dyDescent="0.25">
      <c r="A55" s="61"/>
      <c r="B55" s="67" t="s">
        <v>398</v>
      </c>
      <c r="C55" s="82">
        <v>0</v>
      </c>
      <c r="D55" s="82">
        <v>0</v>
      </c>
      <c r="E55" s="82">
        <f t="shared" si="15"/>
        <v>0</v>
      </c>
      <c r="F55" s="82">
        <v>0</v>
      </c>
      <c r="G55" s="82">
        <v>0</v>
      </c>
      <c r="H55" s="82">
        <f t="shared" si="16"/>
        <v>0</v>
      </c>
    </row>
    <row r="56" spans="1:8" x14ac:dyDescent="0.25">
      <c r="A56" s="104"/>
      <c r="B56" s="105"/>
      <c r="C56" s="81"/>
      <c r="D56" s="81"/>
      <c r="E56" s="81"/>
      <c r="F56" s="81"/>
      <c r="G56" s="81"/>
      <c r="H56" s="81"/>
    </row>
    <row r="57" spans="1:8" x14ac:dyDescent="0.25">
      <c r="A57" s="254" t="s">
        <v>440</v>
      </c>
      <c r="B57" s="256"/>
      <c r="C57" s="81">
        <f>SUM(C58:C64)</f>
        <v>45116744</v>
      </c>
      <c r="D57" s="81">
        <f t="shared" ref="D57:H57" si="17">SUM(D58:D64)</f>
        <v>0</v>
      </c>
      <c r="E57" s="81">
        <f t="shared" si="17"/>
        <v>45116744</v>
      </c>
      <c r="F57" s="81">
        <f t="shared" si="17"/>
        <v>29294073</v>
      </c>
      <c r="G57" s="81">
        <f t="shared" si="17"/>
        <v>29294073</v>
      </c>
      <c r="H57" s="81">
        <f t="shared" si="17"/>
        <v>15822671</v>
      </c>
    </row>
    <row r="58" spans="1:8" x14ac:dyDescent="0.25">
      <c r="A58" s="61"/>
      <c r="B58" s="67" t="s">
        <v>399</v>
      </c>
      <c r="C58" s="82">
        <v>0</v>
      </c>
      <c r="D58" s="82">
        <v>0</v>
      </c>
      <c r="E58" s="82">
        <f t="shared" ref="E58:E61" si="18">+C58+D58</f>
        <v>0</v>
      </c>
      <c r="F58" s="82">
        <v>0</v>
      </c>
      <c r="G58" s="82">
        <v>0</v>
      </c>
      <c r="H58" s="82">
        <f t="shared" ref="H58:H61" si="19">+E58-F58</f>
        <v>0</v>
      </c>
    </row>
    <row r="59" spans="1:8" x14ac:dyDescent="0.25">
      <c r="A59" s="61"/>
      <c r="B59" s="67" t="s">
        <v>400</v>
      </c>
      <c r="C59" s="82">
        <v>0</v>
      </c>
      <c r="D59" s="82">
        <v>0</v>
      </c>
      <c r="E59" s="82">
        <f t="shared" si="18"/>
        <v>0</v>
      </c>
      <c r="F59" s="82">
        <v>0</v>
      </c>
      <c r="G59" s="82">
        <v>0</v>
      </c>
      <c r="H59" s="82">
        <f t="shared" si="19"/>
        <v>0</v>
      </c>
    </row>
    <row r="60" spans="1:8" x14ac:dyDescent="0.25">
      <c r="A60" s="61"/>
      <c r="B60" s="67" t="s">
        <v>401</v>
      </c>
      <c r="C60" s="82">
        <v>0</v>
      </c>
      <c r="D60" s="82">
        <v>0</v>
      </c>
      <c r="E60" s="82">
        <f t="shared" si="18"/>
        <v>0</v>
      </c>
      <c r="F60" s="82">
        <v>0</v>
      </c>
      <c r="G60" s="82">
        <v>0</v>
      </c>
      <c r="H60" s="82">
        <f t="shared" si="19"/>
        <v>0</v>
      </c>
    </row>
    <row r="61" spans="1:8" x14ac:dyDescent="0.25">
      <c r="A61" s="61"/>
      <c r="B61" s="67" t="s">
        <v>402</v>
      </c>
      <c r="C61" s="82">
        <v>0</v>
      </c>
      <c r="D61" s="82">
        <v>0</v>
      </c>
      <c r="E61" s="82">
        <f t="shared" si="18"/>
        <v>0</v>
      </c>
      <c r="F61" s="82">
        <v>0</v>
      </c>
      <c r="G61" s="82">
        <v>0</v>
      </c>
      <c r="H61" s="82">
        <f t="shared" si="19"/>
        <v>0</v>
      </c>
    </row>
    <row r="62" spans="1:8" x14ac:dyDescent="0.25">
      <c r="A62" s="61"/>
      <c r="B62" s="67" t="s">
        <v>403</v>
      </c>
      <c r="C62" s="82">
        <f>+'FORMATO 6A'!C83</f>
        <v>45116744</v>
      </c>
      <c r="D62" s="82">
        <v>0</v>
      </c>
      <c r="E62" s="82">
        <f>+C62+D62</f>
        <v>45116744</v>
      </c>
      <c r="F62" s="82">
        <f>+'FORMATO 6A'!F83</f>
        <v>29294073</v>
      </c>
      <c r="G62" s="82">
        <f>+F62</f>
        <v>29294073</v>
      </c>
      <c r="H62" s="82">
        <f>+E62-F62</f>
        <v>15822671</v>
      </c>
    </row>
    <row r="63" spans="1:8" x14ac:dyDescent="0.25">
      <c r="A63" s="61"/>
      <c r="B63" s="67" t="s">
        <v>404</v>
      </c>
      <c r="C63" s="82">
        <v>0</v>
      </c>
      <c r="D63" s="82">
        <v>0</v>
      </c>
      <c r="E63" s="82">
        <f t="shared" ref="E63:E64" si="20">+C63+D63</f>
        <v>0</v>
      </c>
      <c r="F63" s="82">
        <v>0</v>
      </c>
      <c r="G63" s="82">
        <v>0</v>
      </c>
      <c r="H63" s="82">
        <f t="shared" ref="H63:H64" si="21">+E63-F63</f>
        <v>0</v>
      </c>
    </row>
    <row r="64" spans="1:8" x14ac:dyDescent="0.25">
      <c r="A64" s="61"/>
      <c r="B64" s="67" t="s">
        <v>405</v>
      </c>
      <c r="C64" s="82">
        <v>0</v>
      </c>
      <c r="D64" s="82">
        <v>0</v>
      </c>
      <c r="E64" s="82">
        <f t="shared" si="20"/>
        <v>0</v>
      </c>
      <c r="F64" s="82">
        <v>0</v>
      </c>
      <c r="G64" s="82">
        <v>0</v>
      </c>
      <c r="H64" s="82">
        <f t="shared" si="21"/>
        <v>0</v>
      </c>
    </row>
    <row r="65" spans="1:8" x14ac:dyDescent="0.25">
      <c r="A65" s="104"/>
      <c r="B65" s="105"/>
      <c r="C65" s="81"/>
      <c r="D65" s="81"/>
      <c r="E65" s="81"/>
      <c r="F65" s="81"/>
      <c r="G65" s="81"/>
      <c r="H65" s="81"/>
    </row>
    <row r="66" spans="1:8" x14ac:dyDescent="0.25">
      <c r="A66" s="254" t="s">
        <v>441</v>
      </c>
      <c r="B66" s="256"/>
      <c r="C66" s="81">
        <f>SUM(C67:C75)</f>
        <v>0</v>
      </c>
      <c r="D66" s="81">
        <f t="shared" ref="D66:H66" si="22">SUM(D67:D75)</f>
        <v>0</v>
      </c>
      <c r="E66" s="81">
        <f t="shared" si="22"/>
        <v>0</v>
      </c>
      <c r="F66" s="81">
        <f t="shared" si="22"/>
        <v>0</v>
      </c>
      <c r="G66" s="81">
        <f t="shared" si="22"/>
        <v>0</v>
      </c>
      <c r="H66" s="81">
        <f t="shared" si="22"/>
        <v>0</v>
      </c>
    </row>
    <row r="67" spans="1:8" x14ac:dyDescent="0.25">
      <c r="A67" s="61"/>
      <c r="B67" s="67" t="s">
        <v>406</v>
      </c>
      <c r="C67" s="82">
        <v>0</v>
      </c>
      <c r="D67" s="82">
        <v>0</v>
      </c>
      <c r="E67" s="82">
        <f t="shared" ref="E67:E75" si="23">+C67+D67</f>
        <v>0</v>
      </c>
      <c r="F67" s="82">
        <v>0</v>
      </c>
      <c r="G67" s="82">
        <v>0</v>
      </c>
      <c r="H67" s="82">
        <f t="shared" ref="H67:H75" si="24">+E67-F67</f>
        <v>0</v>
      </c>
    </row>
    <row r="68" spans="1:8" x14ac:dyDescent="0.25">
      <c r="A68" s="61"/>
      <c r="B68" s="67" t="s">
        <v>407</v>
      </c>
      <c r="C68" s="82">
        <v>0</v>
      </c>
      <c r="D68" s="82">
        <v>0</v>
      </c>
      <c r="E68" s="82">
        <f t="shared" si="23"/>
        <v>0</v>
      </c>
      <c r="F68" s="82">
        <v>0</v>
      </c>
      <c r="G68" s="82">
        <v>0</v>
      </c>
      <c r="H68" s="82">
        <f t="shared" si="24"/>
        <v>0</v>
      </c>
    </row>
    <row r="69" spans="1:8" x14ac:dyDescent="0.25">
      <c r="A69" s="61"/>
      <c r="B69" s="67" t="s">
        <v>408</v>
      </c>
      <c r="C69" s="82">
        <v>0</v>
      </c>
      <c r="D69" s="82">
        <v>0</v>
      </c>
      <c r="E69" s="82">
        <f t="shared" si="23"/>
        <v>0</v>
      </c>
      <c r="F69" s="82">
        <v>0</v>
      </c>
      <c r="G69" s="82">
        <v>0</v>
      </c>
      <c r="H69" s="82">
        <f t="shared" si="24"/>
        <v>0</v>
      </c>
    </row>
    <row r="70" spans="1:8" x14ac:dyDescent="0.25">
      <c r="A70" s="61"/>
      <c r="B70" s="67" t="s">
        <v>409</v>
      </c>
      <c r="C70" s="82">
        <v>0</v>
      </c>
      <c r="D70" s="82">
        <v>0</v>
      </c>
      <c r="E70" s="82">
        <f t="shared" si="23"/>
        <v>0</v>
      </c>
      <c r="F70" s="82">
        <v>0</v>
      </c>
      <c r="G70" s="82">
        <v>0</v>
      </c>
      <c r="H70" s="82">
        <f t="shared" si="24"/>
        <v>0</v>
      </c>
    </row>
    <row r="71" spans="1:8" x14ac:dyDescent="0.25">
      <c r="A71" s="61"/>
      <c r="B71" s="67" t="s">
        <v>410</v>
      </c>
      <c r="C71" s="82">
        <v>0</v>
      </c>
      <c r="D71" s="82">
        <v>0</v>
      </c>
      <c r="E71" s="82">
        <f t="shared" si="23"/>
        <v>0</v>
      </c>
      <c r="F71" s="82">
        <v>0</v>
      </c>
      <c r="G71" s="82">
        <v>0</v>
      </c>
      <c r="H71" s="82">
        <f t="shared" si="24"/>
        <v>0</v>
      </c>
    </row>
    <row r="72" spans="1:8" x14ac:dyDescent="0.25">
      <c r="A72" s="61"/>
      <c r="B72" s="67" t="s">
        <v>411</v>
      </c>
      <c r="C72" s="82">
        <v>0</v>
      </c>
      <c r="D72" s="82">
        <v>0</v>
      </c>
      <c r="E72" s="82">
        <f t="shared" si="23"/>
        <v>0</v>
      </c>
      <c r="F72" s="82">
        <v>0</v>
      </c>
      <c r="G72" s="82">
        <v>0</v>
      </c>
      <c r="H72" s="82">
        <f t="shared" si="24"/>
        <v>0</v>
      </c>
    </row>
    <row r="73" spans="1:8" x14ac:dyDescent="0.25">
      <c r="A73" s="160"/>
      <c r="B73" s="161" t="s">
        <v>412</v>
      </c>
      <c r="C73" s="82">
        <v>0</v>
      </c>
      <c r="D73" s="82">
        <v>0</v>
      </c>
      <c r="E73" s="82">
        <f t="shared" si="23"/>
        <v>0</v>
      </c>
      <c r="F73" s="82">
        <v>0</v>
      </c>
      <c r="G73" s="82">
        <v>0</v>
      </c>
      <c r="H73" s="82">
        <f t="shared" si="24"/>
        <v>0</v>
      </c>
    </row>
    <row r="74" spans="1:8" x14ac:dyDescent="0.25">
      <c r="A74" s="61"/>
      <c r="B74" s="67" t="s">
        <v>413</v>
      </c>
      <c r="C74" s="82">
        <v>0</v>
      </c>
      <c r="D74" s="82">
        <v>0</v>
      </c>
      <c r="E74" s="82">
        <f t="shared" si="23"/>
        <v>0</v>
      </c>
      <c r="F74" s="82">
        <v>0</v>
      </c>
      <c r="G74" s="82">
        <v>0</v>
      </c>
      <c r="H74" s="82">
        <f t="shared" si="24"/>
        <v>0</v>
      </c>
    </row>
    <row r="75" spans="1:8" x14ac:dyDescent="0.25">
      <c r="A75" s="61"/>
      <c r="B75" s="67" t="s">
        <v>414</v>
      </c>
      <c r="C75" s="82">
        <v>0</v>
      </c>
      <c r="D75" s="82">
        <v>0</v>
      </c>
      <c r="E75" s="82">
        <f t="shared" si="23"/>
        <v>0</v>
      </c>
      <c r="F75" s="82">
        <v>0</v>
      </c>
      <c r="G75" s="82">
        <v>0</v>
      </c>
      <c r="H75" s="82">
        <f t="shared" si="24"/>
        <v>0</v>
      </c>
    </row>
    <row r="76" spans="1:8" x14ac:dyDescent="0.25">
      <c r="A76" s="104"/>
      <c r="B76" s="105"/>
      <c r="C76" s="81"/>
      <c r="D76" s="81"/>
      <c r="E76" s="81"/>
      <c r="F76" s="81"/>
      <c r="G76" s="81"/>
      <c r="H76" s="81"/>
    </row>
    <row r="77" spans="1:8" ht="27" customHeight="1" x14ac:dyDescent="0.25">
      <c r="A77" s="269" t="s">
        <v>442</v>
      </c>
      <c r="B77" s="289"/>
      <c r="C77" s="81">
        <f>SUM(C78:C81)</f>
        <v>0</v>
      </c>
      <c r="D77" s="81">
        <f t="shared" ref="D77:H77" si="25">SUM(D78:D81)</f>
        <v>0</v>
      </c>
      <c r="E77" s="81">
        <f t="shared" si="25"/>
        <v>0</v>
      </c>
      <c r="F77" s="81">
        <f t="shared" si="25"/>
        <v>0</v>
      </c>
      <c r="G77" s="81">
        <f t="shared" si="25"/>
        <v>0</v>
      </c>
      <c r="H77" s="81">
        <f t="shared" si="25"/>
        <v>0</v>
      </c>
    </row>
    <row r="78" spans="1:8" ht="25.5" x14ac:dyDescent="0.25">
      <c r="A78" s="61"/>
      <c r="B78" s="146" t="s">
        <v>415</v>
      </c>
      <c r="C78" s="82">
        <v>0</v>
      </c>
      <c r="D78" s="82">
        <v>0</v>
      </c>
      <c r="E78" s="82">
        <f t="shared" ref="E78:E81" si="26">+C78+D78</f>
        <v>0</v>
      </c>
      <c r="F78" s="82">
        <v>0</v>
      </c>
      <c r="G78" s="82">
        <v>0</v>
      </c>
      <c r="H78" s="82">
        <f t="shared" ref="H78:H81" si="27">+E78-F78</f>
        <v>0</v>
      </c>
    </row>
    <row r="79" spans="1:8" ht="25.5" x14ac:dyDescent="0.25">
      <c r="A79" s="61"/>
      <c r="B79" s="146" t="s">
        <v>416</v>
      </c>
      <c r="C79" s="82">
        <v>0</v>
      </c>
      <c r="D79" s="82">
        <v>0</v>
      </c>
      <c r="E79" s="82">
        <f t="shared" si="26"/>
        <v>0</v>
      </c>
      <c r="F79" s="82">
        <v>0</v>
      </c>
      <c r="G79" s="82">
        <v>0</v>
      </c>
      <c r="H79" s="82">
        <f t="shared" si="27"/>
        <v>0</v>
      </c>
    </row>
    <row r="80" spans="1:8" x14ac:dyDescent="0.25">
      <c r="A80" s="61"/>
      <c r="B80" s="67" t="s">
        <v>417</v>
      </c>
      <c r="C80" s="82">
        <v>0</v>
      </c>
      <c r="D80" s="82">
        <v>0</v>
      </c>
      <c r="E80" s="82">
        <f t="shared" si="26"/>
        <v>0</v>
      </c>
      <c r="F80" s="82">
        <v>0</v>
      </c>
      <c r="G80" s="82">
        <v>0</v>
      </c>
      <c r="H80" s="82">
        <f t="shared" si="27"/>
        <v>0</v>
      </c>
    </row>
    <row r="81" spans="1:8" x14ac:dyDescent="0.25">
      <c r="A81" s="61"/>
      <c r="B81" s="67" t="s">
        <v>418</v>
      </c>
      <c r="C81" s="82">
        <v>0</v>
      </c>
      <c r="D81" s="82">
        <v>0</v>
      </c>
      <c r="E81" s="82">
        <f t="shared" si="26"/>
        <v>0</v>
      </c>
      <c r="F81" s="82">
        <v>0</v>
      </c>
      <c r="G81" s="82">
        <v>0</v>
      </c>
      <c r="H81" s="82">
        <f t="shared" si="27"/>
        <v>0</v>
      </c>
    </row>
    <row r="82" spans="1:8" x14ac:dyDescent="0.25">
      <c r="A82" s="104"/>
      <c r="B82" s="105"/>
      <c r="C82" s="81"/>
      <c r="D82" s="81"/>
      <c r="E82" s="81"/>
      <c r="F82" s="81"/>
      <c r="G82" s="81"/>
      <c r="H82" s="81"/>
    </row>
    <row r="83" spans="1:8" x14ac:dyDescent="0.25">
      <c r="A83" s="254" t="s">
        <v>376</v>
      </c>
      <c r="B83" s="256"/>
      <c r="C83" s="81">
        <f>+C9+C46</f>
        <v>60939689</v>
      </c>
      <c r="D83" s="81">
        <f t="shared" ref="D83:G83" si="28">+D9+D46</f>
        <v>1012213</v>
      </c>
      <c r="E83" s="81">
        <f t="shared" si="28"/>
        <v>61951902</v>
      </c>
      <c r="F83" s="81">
        <f t="shared" si="28"/>
        <v>38171180</v>
      </c>
      <c r="G83" s="81">
        <f t="shared" si="28"/>
        <v>38171180</v>
      </c>
      <c r="H83" s="81">
        <f>+H9+H46</f>
        <v>23780722</v>
      </c>
    </row>
    <row r="84" spans="1:8" ht="15.75" thickBot="1" x14ac:dyDescent="0.3">
      <c r="A84" s="106"/>
      <c r="B84" s="107"/>
      <c r="C84" s="109"/>
      <c r="D84" s="109"/>
      <c r="E84" s="109"/>
      <c r="F84" s="109"/>
      <c r="G84" s="109"/>
      <c r="H84" s="109"/>
    </row>
    <row r="86" spans="1:8" x14ac:dyDescent="0.25">
      <c r="B86" s="112"/>
      <c r="C86" s="113"/>
      <c r="D86" s="113"/>
      <c r="E86" s="113"/>
      <c r="F86" s="113"/>
      <c r="G86" s="113"/>
      <c r="H86" s="113"/>
    </row>
    <row r="87" spans="1:8" x14ac:dyDescent="0.25">
      <c r="B87" s="114"/>
      <c r="C87" s="113"/>
      <c r="D87" s="113"/>
      <c r="E87" s="113"/>
      <c r="F87" s="113"/>
      <c r="G87" s="113"/>
      <c r="H87" s="113"/>
    </row>
    <row r="88" spans="1:8" x14ac:dyDescent="0.25">
      <c r="B88" s="114"/>
      <c r="C88" s="113"/>
      <c r="D88" s="113"/>
      <c r="E88" s="113"/>
      <c r="F88" s="113"/>
      <c r="G88" s="113"/>
      <c r="H88" s="113"/>
    </row>
    <row r="89" spans="1:8" x14ac:dyDescent="0.25">
      <c r="B89" s="114"/>
      <c r="C89" s="113"/>
      <c r="D89" s="113"/>
      <c r="E89" s="113"/>
      <c r="F89" s="113"/>
      <c r="G89" s="113"/>
      <c r="H89" s="113"/>
    </row>
    <row r="90" spans="1:8" x14ac:dyDescent="0.25">
      <c r="A90" s="219" t="s">
        <v>453</v>
      </c>
      <c r="B90" s="219"/>
      <c r="C90" s="219"/>
      <c r="D90" s="274" t="s">
        <v>447</v>
      </c>
      <c r="E90" s="274"/>
      <c r="F90" s="274"/>
      <c r="G90" s="274"/>
      <c r="H90" s="274"/>
    </row>
    <row r="91" spans="1:8" x14ac:dyDescent="0.25">
      <c r="A91" s="219" t="s">
        <v>454</v>
      </c>
      <c r="B91" s="219"/>
      <c r="C91" s="219"/>
      <c r="D91" s="274" t="s">
        <v>448</v>
      </c>
      <c r="E91" s="274"/>
      <c r="F91" s="274"/>
      <c r="G91" s="274"/>
      <c r="H91" s="274"/>
    </row>
    <row r="96" spans="1:8" x14ac:dyDescent="0.25">
      <c r="B96" s="158" t="s">
        <v>459</v>
      </c>
      <c r="C96" s="156">
        <v>60939689</v>
      </c>
      <c r="D96" s="157">
        <v>1012213</v>
      </c>
      <c r="E96" s="157">
        <f>+C96+D96</f>
        <v>61951902</v>
      </c>
      <c r="F96" s="156">
        <v>38171180</v>
      </c>
      <c r="G96" s="156">
        <v>38171180</v>
      </c>
      <c r="H96" s="154">
        <f>+E96-F96</f>
        <v>23780722</v>
      </c>
    </row>
    <row r="97" spans="3:8" x14ac:dyDescent="0.25">
      <c r="C97" s="101">
        <f t="shared" ref="C97:H97" si="29">+C96-C83</f>
        <v>0</v>
      </c>
      <c r="D97" s="101">
        <f t="shared" si="29"/>
        <v>0</v>
      </c>
      <c r="E97" s="101">
        <f t="shared" si="29"/>
        <v>0</v>
      </c>
      <c r="F97" s="101">
        <f t="shared" si="29"/>
        <v>0</v>
      </c>
      <c r="G97" s="101">
        <f t="shared" si="29"/>
        <v>0</v>
      </c>
      <c r="H97" s="101">
        <f t="shared" si="29"/>
        <v>0</v>
      </c>
    </row>
  </sheetData>
  <mergeCells count="23">
    <mergeCell ref="A57:B57"/>
    <mergeCell ref="A66:B66"/>
    <mergeCell ref="A77:B77"/>
    <mergeCell ref="A2:H2"/>
    <mergeCell ref="A3:H3"/>
    <mergeCell ref="A4:H4"/>
    <mergeCell ref="A5:H5"/>
    <mergeCell ref="A90:C90"/>
    <mergeCell ref="A91:C91"/>
    <mergeCell ref="D90:H90"/>
    <mergeCell ref="D91:H91"/>
    <mergeCell ref="A6:B7"/>
    <mergeCell ref="C6:G6"/>
    <mergeCell ref="H6:H7"/>
    <mergeCell ref="A83:B83"/>
    <mergeCell ref="A8:B8"/>
    <mergeCell ref="A9:B9"/>
    <mergeCell ref="A10:B10"/>
    <mergeCell ref="A20:B20"/>
    <mergeCell ref="A29:B29"/>
    <mergeCell ref="A40:B40"/>
    <mergeCell ref="A46:B46"/>
    <mergeCell ref="A47:B47"/>
  </mergeCells>
  <printOptions horizontalCentered="1"/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49"/>
  <sheetViews>
    <sheetView zoomScale="85" zoomScaleNormal="85" workbookViewId="0">
      <selection activeCell="A6" sqref="A6:A7"/>
    </sheetView>
  </sheetViews>
  <sheetFormatPr baseColWidth="10" defaultRowHeight="15" x14ac:dyDescent="0.25"/>
  <cols>
    <col min="1" max="1" width="45.28515625" customWidth="1"/>
    <col min="2" max="7" width="16.7109375" style="101" customWidth="1"/>
    <col min="9" max="10" width="12.7109375" bestFit="1" customWidth="1"/>
    <col min="12" max="12" width="12.7109375" style="72" bestFit="1" customWidth="1"/>
  </cols>
  <sheetData>
    <row r="1" spans="1:10" ht="15.75" thickBot="1" x14ac:dyDescent="0.3"/>
    <row r="2" spans="1:10" x14ac:dyDescent="0.25">
      <c r="A2" s="297" t="s">
        <v>119</v>
      </c>
      <c r="B2" s="298"/>
      <c r="C2" s="298"/>
      <c r="D2" s="298"/>
      <c r="E2" s="298"/>
      <c r="F2" s="298"/>
      <c r="G2" s="299"/>
    </row>
    <row r="3" spans="1:10" x14ac:dyDescent="0.25">
      <c r="A3" s="300" t="s">
        <v>295</v>
      </c>
      <c r="B3" s="301"/>
      <c r="C3" s="301"/>
      <c r="D3" s="301"/>
      <c r="E3" s="301"/>
      <c r="F3" s="301"/>
      <c r="G3" s="302"/>
    </row>
    <row r="4" spans="1:10" x14ac:dyDescent="0.25">
      <c r="A4" s="300" t="s">
        <v>464</v>
      </c>
      <c r="B4" s="301"/>
      <c r="C4" s="301"/>
      <c r="D4" s="301"/>
      <c r="E4" s="301"/>
      <c r="F4" s="301"/>
      <c r="G4" s="302"/>
    </row>
    <row r="5" spans="1:10" ht="15.75" thickBot="1" x14ac:dyDescent="0.3">
      <c r="A5" s="303" t="s">
        <v>1</v>
      </c>
      <c r="B5" s="304"/>
      <c r="C5" s="304"/>
      <c r="D5" s="304"/>
      <c r="E5" s="304"/>
      <c r="F5" s="304"/>
      <c r="G5" s="305"/>
    </row>
    <row r="6" spans="1:10" ht="15.75" thickBot="1" x14ac:dyDescent="0.3">
      <c r="A6" s="290" t="s">
        <v>180</v>
      </c>
      <c r="B6" s="292" t="s">
        <v>297</v>
      </c>
      <c r="C6" s="293"/>
      <c r="D6" s="293"/>
      <c r="E6" s="293"/>
      <c r="F6" s="294"/>
      <c r="G6" s="295" t="s">
        <v>298</v>
      </c>
    </row>
    <row r="7" spans="1:10" ht="30.75" thickBot="1" x14ac:dyDescent="0.3">
      <c r="A7" s="291"/>
      <c r="B7" s="121" t="s">
        <v>182</v>
      </c>
      <c r="C7" s="121" t="s">
        <v>299</v>
      </c>
      <c r="D7" s="121" t="s">
        <v>300</v>
      </c>
      <c r="E7" s="121" t="s">
        <v>420</v>
      </c>
      <c r="F7" s="121" t="s">
        <v>200</v>
      </c>
      <c r="G7" s="296"/>
    </row>
    <row r="8" spans="1:10" ht="32.1" customHeight="1" x14ac:dyDescent="0.25">
      <c r="A8" s="117" t="s">
        <v>421</v>
      </c>
      <c r="B8" s="122">
        <f>+B9+B10+B11+B14+B15+B18</f>
        <v>8184892</v>
      </c>
      <c r="C8" s="122">
        <f t="shared" ref="C8:F8" si="0">+C9+C10+C11+C14+C15+C18</f>
        <v>1012213</v>
      </c>
      <c r="D8" s="122">
        <f t="shared" si="0"/>
        <v>9197105</v>
      </c>
      <c r="E8" s="122">
        <f>+E9+E10+E11+E14+E15+E18</f>
        <v>5055738</v>
      </c>
      <c r="F8" s="122">
        <f t="shared" si="0"/>
        <v>5055738</v>
      </c>
      <c r="G8" s="122">
        <f>+G9+G10+G11+G14+G15+G18</f>
        <v>4141367</v>
      </c>
      <c r="I8" s="169"/>
      <c r="J8" s="101"/>
    </row>
    <row r="9" spans="1:10" ht="32.1" customHeight="1" x14ac:dyDescent="0.25">
      <c r="A9" s="134" t="s">
        <v>422</v>
      </c>
      <c r="B9" s="135">
        <v>6898780</v>
      </c>
      <c r="C9" s="136">
        <v>0</v>
      </c>
      <c r="D9" s="136">
        <f>+B9+C9</f>
        <v>6898780</v>
      </c>
      <c r="E9" s="136">
        <v>3274536</v>
      </c>
      <c r="F9" s="136">
        <v>3274536</v>
      </c>
      <c r="G9" s="136">
        <f>+D9-E9</f>
        <v>3624244</v>
      </c>
      <c r="H9" s="137"/>
      <c r="I9" s="172"/>
      <c r="J9" s="101"/>
    </row>
    <row r="10" spans="1:10" ht="32.1" customHeight="1" x14ac:dyDescent="0.25">
      <c r="A10" s="134" t="s">
        <v>423</v>
      </c>
      <c r="B10" s="135">
        <v>1286112</v>
      </c>
      <c r="C10" s="136">
        <v>1012213</v>
      </c>
      <c r="D10" s="136">
        <f>+B10+C10</f>
        <v>2298325</v>
      </c>
      <c r="E10" s="136">
        <v>1781202</v>
      </c>
      <c r="F10" s="136">
        <v>1781202</v>
      </c>
      <c r="G10" s="136">
        <f>+D10-E10</f>
        <v>517123</v>
      </c>
      <c r="H10" s="137"/>
      <c r="I10" s="172"/>
      <c r="J10" s="101"/>
    </row>
    <row r="11" spans="1:10" ht="32.1" customHeight="1" x14ac:dyDescent="0.25">
      <c r="A11" s="118" t="s">
        <v>424</v>
      </c>
      <c r="B11" s="122">
        <f>+B12+B13</f>
        <v>0</v>
      </c>
      <c r="C11" s="122">
        <f t="shared" ref="C11:G11" si="1">+C12+C13</f>
        <v>0</v>
      </c>
      <c r="D11" s="122">
        <f t="shared" si="1"/>
        <v>0</v>
      </c>
      <c r="E11" s="122">
        <f t="shared" si="1"/>
        <v>0</v>
      </c>
      <c r="F11" s="122">
        <f t="shared" si="1"/>
        <v>0</v>
      </c>
      <c r="G11" s="122">
        <f t="shared" si="1"/>
        <v>0</v>
      </c>
      <c r="J11" s="172"/>
    </row>
    <row r="12" spans="1:10" ht="32.1" customHeight="1" x14ac:dyDescent="0.25">
      <c r="A12" s="118" t="s">
        <v>443</v>
      </c>
      <c r="B12" s="124">
        <v>0</v>
      </c>
      <c r="C12" s="124">
        <v>0</v>
      </c>
      <c r="D12" s="124">
        <f>+B12+C12</f>
        <v>0</v>
      </c>
      <c r="E12" s="124">
        <v>0</v>
      </c>
      <c r="F12" s="124">
        <v>0</v>
      </c>
      <c r="G12" s="124">
        <f>+D12-E12</f>
        <v>0</v>
      </c>
      <c r="J12" s="172"/>
    </row>
    <row r="13" spans="1:10" ht="32.1" customHeight="1" x14ac:dyDescent="0.25">
      <c r="A13" s="118" t="s">
        <v>444</v>
      </c>
      <c r="B13" s="124">
        <v>0</v>
      </c>
      <c r="C13" s="124">
        <v>0</v>
      </c>
      <c r="D13" s="124">
        <f>+B13+C13</f>
        <v>0</v>
      </c>
      <c r="E13" s="124">
        <v>0</v>
      </c>
      <c r="F13" s="124">
        <v>0</v>
      </c>
      <c r="G13" s="124">
        <f>+D13-E13</f>
        <v>0</v>
      </c>
    </row>
    <row r="14" spans="1:10" ht="32.1" customHeight="1" x14ac:dyDescent="0.25">
      <c r="A14" s="118" t="s">
        <v>425</v>
      </c>
      <c r="B14" s="122">
        <v>0</v>
      </c>
      <c r="C14" s="123">
        <v>0</v>
      </c>
      <c r="D14" s="123">
        <v>0</v>
      </c>
      <c r="E14" s="123">
        <v>0</v>
      </c>
      <c r="F14" s="123">
        <v>0</v>
      </c>
      <c r="G14" s="123">
        <v>0</v>
      </c>
    </row>
    <row r="15" spans="1:10" ht="49.5" customHeight="1" x14ac:dyDescent="0.25">
      <c r="A15" s="118" t="s">
        <v>426</v>
      </c>
      <c r="B15" s="122">
        <f>+B16+B17</f>
        <v>0</v>
      </c>
      <c r="C15" s="122">
        <f t="shared" ref="C15:G15" si="2">+C16+C17</f>
        <v>0</v>
      </c>
      <c r="D15" s="122">
        <f t="shared" si="2"/>
        <v>0</v>
      </c>
      <c r="E15" s="122">
        <f t="shared" si="2"/>
        <v>0</v>
      </c>
      <c r="F15" s="122">
        <f t="shared" si="2"/>
        <v>0</v>
      </c>
      <c r="G15" s="122">
        <f t="shared" si="2"/>
        <v>0</v>
      </c>
    </row>
    <row r="16" spans="1:10" ht="32.1" customHeight="1" x14ac:dyDescent="0.25">
      <c r="A16" s="119" t="s">
        <v>445</v>
      </c>
      <c r="B16" s="124">
        <v>0</v>
      </c>
      <c r="C16" s="124">
        <v>0</v>
      </c>
      <c r="D16" s="124">
        <f>+B16+C16</f>
        <v>0</v>
      </c>
      <c r="E16" s="124">
        <v>0</v>
      </c>
      <c r="F16" s="124">
        <v>0</v>
      </c>
      <c r="G16" s="124">
        <f>+D16-E16</f>
        <v>0</v>
      </c>
    </row>
    <row r="17" spans="1:12" ht="32.1" customHeight="1" x14ac:dyDescent="0.25">
      <c r="A17" s="119" t="s">
        <v>446</v>
      </c>
      <c r="B17" s="124">
        <v>0</v>
      </c>
      <c r="C17" s="124">
        <v>0</v>
      </c>
      <c r="D17" s="124">
        <f>+B17+C17</f>
        <v>0</v>
      </c>
      <c r="E17" s="124">
        <v>0</v>
      </c>
      <c r="F17" s="124">
        <v>0</v>
      </c>
      <c r="G17" s="124">
        <f>+D17-E17</f>
        <v>0</v>
      </c>
    </row>
    <row r="18" spans="1:12" ht="32.1" customHeight="1" x14ac:dyDescent="0.25">
      <c r="A18" s="118" t="s">
        <v>427</v>
      </c>
      <c r="B18" s="122">
        <v>0</v>
      </c>
      <c r="C18" s="123">
        <v>0</v>
      </c>
      <c r="D18" s="123">
        <v>0</v>
      </c>
      <c r="E18" s="123">
        <v>0</v>
      </c>
      <c r="F18" s="123">
        <v>0</v>
      </c>
      <c r="G18" s="123">
        <v>0</v>
      </c>
    </row>
    <row r="19" spans="1:12" x14ac:dyDescent="0.25">
      <c r="A19" s="118"/>
      <c r="B19" s="122"/>
      <c r="C19" s="123"/>
      <c r="D19" s="123"/>
      <c r="E19" s="123"/>
      <c r="F19" s="123"/>
      <c r="G19" s="123"/>
    </row>
    <row r="20" spans="1:12" ht="32.1" customHeight="1" x14ac:dyDescent="0.25">
      <c r="A20" s="117" t="s">
        <v>428</v>
      </c>
      <c r="B20" s="164">
        <f>+B21+B22+B23+B26+B27+B30</f>
        <v>44048627</v>
      </c>
      <c r="C20" s="122">
        <f t="shared" ref="C20:E20" si="3">+C21+C22+C23+C26+C27+C30</f>
        <v>0</v>
      </c>
      <c r="D20" s="122">
        <f>+D21+D22+D23+D26+D27+D30</f>
        <v>44048627</v>
      </c>
      <c r="E20" s="122">
        <f t="shared" si="3"/>
        <v>28440333</v>
      </c>
      <c r="F20" s="122">
        <f>+F21+F22+F23+F26+F27+F30</f>
        <v>28440333</v>
      </c>
      <c r="G20" s="122">
        <f>+G21+G22+G23+G26+G27+G30</f>
        <v>15608294</v>
      </c>
      <c r="J20" s="101"/>
      <c r="L20" s="174"/>
    </row>
    <row r="21" spans="1:12" ht="32.1" customHeight="1" x14ac:dyDescent="0.25">
      <c r="A21" s="134" t="s">
        <v>422</v>
      </c>
      <c r="B21" s="135">
        <v>24770011</v>
      </c>
      <c r="C21" s="136">
        <v>0</v>
      </c>
      <c r="D21" s="136">
        <f>B21+C21</f>
        <v>24770011</v>
      </c>
      <c r="E21" s="136">
        <v>15556534</v>
      </c>
      <c r="F21" s="136">
        <v>15556534</v>
      </c>
      <c r="G21" s="136">
        <f t="shared" ref="G21:G22" si="4">+D21-E21</f>
        <v>9213477</v>
      </c>
      <c r="I21" s="172"/>
      <c r="J21" s="101"/>
      <c r="L21" s="174"/>
    </row>
    <row r="22" spans="1:12" ht="32.1" customHeight="1" x14ac:dyDescent="0.25">
      <c r="A22" s="134" t="s">
        <v>423</v>
      </c>
      <c r="B22" s="135">
        <v>19278616</v>
      </c>
      <c r="C22" s="136">
        <v>0</v>
      </c>
      <c r="D22" s="136">
        <f>+B22+C22</f>
        <v>19278616</v>
      </c>
      <c r="E22" s="136">
        <v>12883799</v>
      </c>
      <c r="F22" s="136">
        <v>12883799</v>
      </c>
      <c r="G22" s="136">
        <f t="shared" si="4"/>
        <v>6394817</v>
      </c>
      <c r="H22" s="137"/>
      <c r="I22" s="172"/>
      <c r="J22" s="101"/>
      <c r="L22" s="174"/>
    </row>
    <row r="23" spans="1:12" ht="32.1" customHeight="1" x14ac:dyDescent="0.25">
      <c r="A23" s="118" t="s">
        <v>424</v>
      </c>
      <c r="B23" s="122">
        <f>+B24+B25</f>
        <v>0</v>
      </c>
      <c r="C23" s="122">
        <f t="shared" ref="C23:G23" si="5">+C24+C25</f>
        <v>0</v>
      </c>
      <c r="D23" s="122">
        <f t="shared" si="5"/>
        <v>0</v>
      </c>
      <c r="E23" s="122">
        <f t="shared" si="5"/>
        <v>0</v>
      </c>
      <c r="F23" s="122">
        <f t="shared" si="5"/>
        <v>0</v>
      </c>
      <c r="G23" s="122">
        <f t="shared" si="5"/>
        <v>0</v>
      </c>
      <c r="I23" s="72"/>
      <c r="J23" s="101"/>
    </row>
    <row r="24" spans="1:12" ht="32.1" customHeight="1" x14ac:dyDescent="0.25">
      <c r="A24" s="118" t="s">
        <v>443</v>
      </c>
      <c r="B24" s="124">
        <v>0</v>
      </c>
      <c r="C24" s="124">
        <v>0</v>
      </c>
      <c r="D24" s="124">
        <f>+B24+C24</f>
        <v>0</v>
      </c>
      <c r="E24" s="124">
        <v>0</v>
      </c>
      <c r="F24" s="124">
        <v>0</v>
      </c>
      <c r="G24" s="124">
        <f>+D24-E24</f>
        <v>0</v>
      </c>
      <c r="J24" s="101"/>
    </row>
    <row r="25" spans="1:12" ht="32.1" customHeight="1" x14ac:dyDescent="0.25">
      <c r="A25" s="118" t="s">
        <v>444</v>
      </c>
      <c r="B25" s="124">
        <v>0</v>
      </c>
      <c r="C25" s="124">
        <v>0</v>
      </c>
      <c r="D25" s="124">
        <f>+B25+C25</f>
        <v>0</v>
      </c>
      <c r="E25" s="124">
        <v>0</v>
      </c>
      <c r="F25" s="124">
        <v>0</v>
      </c>
      <c r="G25" s="124">
        <f>+D25-E25</f>
        <v>0</v>
      </c>
      <c r="J25" s="175"/>
    </row>
    <row r="26" spans="1:12" ht="32.1" customHeight="1" x14ac:dyDescent="0.25">
      <c r="A26" s="118" t="s">
        <v>425</v>
      </c>
      <c r="B26" s="122">
        <v>0</v>
      </c>
      <c r="C26" s="123">
        <v>0</v>
      </c>
      <c r="D26" s="123">
        <v>0</v>
      </c>
      <c r="E26" s="123">
        <v>0</v>
      </c>
      <c r="F26" s="123">
        <v>0</v>
      </c>
      <c r="G26" s="123">
        <v>0</v>
      </c>
      <c r="J26" s="172"/>
    </row>
    <row r="27" spans="1:12" ht="49.5" customHeight="1" x14ac:dyDescent="0.25">
      <c r="A27" s="118" t="s">
        <v>426</v>
      </c>
      <c r="B27" s="122">
        <f>+B28+B29</f>
        <v>0</v>
      </c>
      <c r="C27" s="122">
        <f t="shared" ref="C27" si="6">+C28+C29</f>
        <v>0</v>
      </c>
      <c r="D27" s="122">
        <f t="shared" ref="D27" si="7">+D28+D29</f>
        <v>0</v>
      </c>
      <c r="E27" s="122">
        <f t="shared" ref="E27" si="8">+E28+E29</f>
        <v>0</v>
      </c>
      <c r="F27" s="122">
        <f t="shared" ref="F27" si="9">+F28+F29</f>
        <v>0</v>
      </c>
      <c r="G27" s="122">
        <f t="shared" ref="G27" si="10">+G28+G29</f>
        <v>0</v>
      </c>
    </row>
    <row r="28" spans="1:12" ht="32.1" customHeight="1" x14ac:dyDescent="0.25">
      <c r="A28" s="119" t="s">
        <v>445</v>
      </c>
      <c r="B28" s="124">
        <v>0</v>
      </c>
      <c r="C28" s="124">
        <v>0</v>
      </c>
      <c r="D28" s="124">
        <f>+B28+C28</f>
        <v>0</v>
      </c>
      <c r="E28" s="124">
        <v>0</v>
      </c>
      <c r="F28" s="124">
        <v>0</v>
      </c>
      <c r="G28" s="124">
        <f>+D28-E28</f>
        <v>0</v>
      </c>
    </row>
    <row r="29" spans="1:12" ht="32.1" customHeight="1" x14ac:dyDescent="0.25">
      <c r="A29" s="119" t="s">
        <v>446</v>
      </c>
      <c r="B29" s="124">
        <v>0</v>
      </c>
      <c r="C29" s="124">
        <v>0</v>
      </c>
      <c r="D29" s="124">
        <f>+B29+C29</f>
        <v>0</v>
      </c>
      <c r="E29" s="124">
        <v>0</v>
      </c>
      <c r="F29" s="124">
        <v>0</v>
      </c>
      <c r="G29" s="124">
        <f>+D29-E29</f>
        <v>0</v>
      </c>
    </row>
    <row r="30" spans="1:12" ht="32.1" customHeight="1" x14ac:dyDescent="0.25">
      <c r="A30" s="118" t="s">
        <v>427</v>
      </c>
      <c r="B30" s="122">
        <v>0</v>
      </c>
      <c r="C30" s="123">
        <v>0</v>
      </c>
      <c r="D30" s="123">
        <v>0</v>
      </c>
      <c r="E30" s="123">
        <v>0</v>
      </c>
      <c r="F30" s="123">
        <v>0</v>
      </c>
      <c r="G30" s="123">
        <v>0</v>
      </c>
    </row>
    <row r="31" spans="1:12" s="147" customFormat="1" ht="36" customHeight="1" x14ac:dyDescent="0.25">
      <c r="A31" s="117" t="s">
        <v>429</v>
      </c>
      <c r="B31" s="122">
        <f>+B8+B20</f>
        <v>52233519</v>
      </c>
      <c r="C31" s="122">
        <f>+C8+C20</f>
        <v>1012213</v>
      </c>
      <c r="D31" s="122">
        <f>+D8+D20</f>
        <v>53245732</v>
      </c>
      <c r="E31" s="122">
        <f t="shared" ref="E31" si="11">+E8+E20</f>
        <v>33496071</v>
      </c>
      <c r="F31" s="122">
        <f>+F8+F20</f>
        <v>33496071</v>
      </c>
      <c r="G31" s="122">
        <f>+G8+G20</f>
        <v>19749661</v>
      </c>
      <c r="L31" s="173"/>
    </row>
    <row r="32" spans="1:12" ht="15.75" thickBot="1" x14ac:dyDescent="0.3">
      <c r="A32" s="120"/>
      <c r="B32" s="125"/>
      <c r="C32" s="126"/>
      <c r="D32" s="126"/>
      <c r="E32" s="126"/>
      <c r="F32" s="126"/>
      <c r="G32" s="126"/>
    </row>
    <row r="38" spans="1:7" x14ac:dyDescent="0.25">
      <c r="A38" s="219" t="s">
        <v>453</v>
      </c>
      <c r="B38" s="219"/>
      <c r="C38" s="219"/>
      <c r="D38" s="274" t="s">
        <v>447</v>
      </c>
      <c r="E38" s="274"/>
      <c r="F38" s="274"/>
      <c r="G38" s="274"/>
    </row>
    <row r="39" spans="1:7" x14ac:dyDescent="0.25">
      <c r="A39" s="219" t="s">
        <v>454</v>
      </c>
      <c r="B39" s="219"/>
      <c r="C39" s="219"/>
      <c r="D39" s="274" t="s">
        <v>448</v>
      </c>
      <c r="E39" s="274"/>
      <c r="F39" s="274"/>
      <c r="G39" s="274"/>
    </row>
    <row r="45" spans="1:7" x14ac:dyDescent="0.25">
      <c r="B45" s="101">
        <f>+'FORMATO 6A'!C9</f>
        <v>8184892</v>
      </c>
      <c r="C45" s="101">
        <f>+'FORMATO 6A'!D9</f>
        <v>1012213</v>
      </c>
      <c r="D45" s="101">
        <f>+'FORMATO 6A'!E9</f>
        <v>9197105</v>
      </c>
      <c r="E45" s="101">
        <f>+'FORMATO 6A'!F9</f>
        <v>5055738</v>
      </c>
      <c r="F45" s="101">
        <f>+'FORMATO 6A'!G9</f>
        <v>5055738</v>
      </c>
      <c r="G45" s="101">
        <f>+D45-F45</f>
        <v>4141367</v>
      </c>
    </row>
    <row r="46" spans="1:7" x14ac:dyDescent="0.25">
      <c r="B46" s="101">
        <f>+'FORMATO 6A'!C84</f>
        <v>44048627</v>
      </c>
      <c r="C46" s="101">
        <f>+'FORMATO 6A'!D84</f>
        <v>0</v>
      </c>
      <c r="D46" s="101">
        <f>+'FORMATO 6A'!E84</f>
        <v>44048627</v>
      </c>
      <c r="E46" s="101">
        <f>+'FORMATO 6A'!F84</f>
        <v>28440333</v>
      </c>
      <c r="F46" s="101">
        <f>+'FORMATO 6A'!G84</f>
        <v>28440333</v>
      </c>
      <c r="G46" s="101">
        <f>+D46-F46</f>
        <v>15608294</v>
      </c>
    </row>
    <row r="47" spans="1:7" x14ac:dyDescent="0.25">
      <c r="B47" s="165">
        <f>+B45+B46</f>
        <v>52233519</v>
      </c>
      <c r="C47" s="165">
        <f t="shared" ref="C47:G47" si="12">+C45+C46</f>
        <v>1012213</v>
      </c>
      <c r="D47" s="165">
        <f t="shared" si="12"/>
        <v>53245732</v>
      </c>
      <c r="E47" s="165">
        <f>+E45+E46</f>
        <v>33496071</v>
      </c>
      <c r="F47" s="165">
        <f t="shared" si="12"/>
        <v>33496071</v>
      </c>
      <c r="G47" s="165">
        <f t="shared" si="12"/>
        <v>19749661</v>
      </c>
    </row>
    <row r="49" spans="2:7" x14ac:dyDescent="0.25">
      <c r="B49" s="101">
        <f>+B47-B31</f>
        <v>0</v>
      </c>
      <c r="C49" s="101">
        <f>+C47-C31</f>
        <v>0</v>
      </c>
      <c r="D49" s="101">
        <f t="shared" ref="D49:G49" si="13">+D47-D31</f>
        <v>0</v>
      </c>
      <c r="E49" s="101">
        <f>+E47-E31</f>
        <v>0</v>
      </c>
      <c r="F49" s="101">
        <f t="shared" si="13"/>
        <v>0</v>
      </c>
      <c r="G49" s="101">
        <f t="shared" si="13"/>
        <v>0</v>
      </c>
    </row>
  </sheetData>
  <mergeCells count="11">
    <mergeCell ref="A2:G2"/>
    <mergeCell ref="A3:G3"/>
    <mergeCell ref="A4:G4"/>
    <mergeCell ref="A5:G5"/>
    <mergeCell ref="A38:C38"/>
    <mergeCell ref="A39:C39"/>
    <mergeCell ref="D38:G38"/>
    <mergeCell ref="D39:G39"/>
    <mergeCell ref="A6:A7"/>
    <mergeCell ref="B6:F6"/>
    <mergeCell ref="G6:G7"/>
  </mergeCells>
  <printOptions horizontalCentered="1"/>
  <pageMargins left="0.70866141732283472" right="0.70866141732283472" top="0.74803149606299213" bottom="0.74803149606299213" header="0.31496062992125984" footer="0.31496062992125984"/>
  <pageSetup scale="62" fitToHeight="4" orientation="portrait" r:id="rId1"/>
  <ignoredErrors>
    <ignoredError sqref="G23 D11 G11 D2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  <vt:lpstr>'FORMATO 1'!Área_de_impresión</vt:lpstr>
      <vt:lpstr>'FORMATO 2'!Área_de_impresión</vt:lpstr>
      <vt:lpstr>'FORMATO 3'!Área_de_impresión</vt:lpstr>
      <vt:lpstr>'FORMATO 4'!Área_de_impresión</vt:lpstr>
      <vt:lpstr>'FORMATO 5'!Área_de_impresión</vt:lpstr>
      <vt:lpstr>'FORMATO 6A'!Área_de_impresión</vt:lpstr>
      <vt:lpstr>'FORMATO 6B'!Área_de_impresión</vt:lpstr>
      <vt:lpstr>'FORMATO 6C'!Área_de_impresión</vt:lpstr>
      <vt:lpstr>'FORMATO 6D'!Área_de_impresión</vt:lpstr>
      <vt:lpstr>'FORMATO 1'!Títulos_a_imprimir</vt:lpstr>
      <vt:lpstr>'FORMATO 5'!Títulos_a_imprimir</vt:lpstr>
      <vt:lpstr>'FORMATO 6A'!Títulos_a_imprimir</vt:lpstr>
      <vt:lpstr>'FORMATO 6C'!Títulos_a_imprimir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</cp:lastModifiedBy>
  <cp:lastPrinted>2020-04-03T19:18:17Z</cp:lastPrinted>
  <dcterms:created xsi:type="dcterms:W3CDTF">2016-11-15T23:13:57Z</dcterms:created>
  <dcterms:modified xsi:type="dcterms:W3CDTF">2020-10-21T16:43:39Z</dcterms:modified>
</cp:coreProperties>
</file>