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Leyes 24\"/>
    </mc:Choice>
  </mc:AlternateContent>
  <xr:revisionPtr revIDLastSave="0" documentId="13_ncr:1_{B48994D5-2890-4E97-93C7-BF41709F02F1}" xr6:coauthVersionLast="45" xr6:coauthVersionMax="45" xr10:uidLastSave="{00000000-0000-0000-0000-000000000000}"/>
  <bookViews>
    <workbookView xWindow="-120" yWindow="-120" windowWidth="29040" windowHeight="15720" firstSheet="1" activeTab="6" xr2:uid="{C87006A4-72DA-4EFA-BF8F-D7E89F4C0DD0}"/>
  </bookViews>
  <sheets>
    <sheet name="CONSOLIDADO POR FONDO 2024" sheetId="1" r:id="rId1"/>
    <sheet name="FOCO 2024" sheetId="2" r:id="rId2"/>
    <sheet name="GyD 2024" sheetId="3" r:id="rId3"/>
    <sheet name="ISR ENBIENINM 2024" sheetId="4" r:id="rId4"/>
    <sheet name="ISAN 2024" sheetId="5" r:id="rId5"/>
    <sheet name="CONSOLIDADO TOTAL X FPONDO 2024" sheetId="6" r:id="rId6"/>
    <sheet name="% y $ Partic. mpios 24 consolid" sheetId="7" r:id="rId7"/>
  </sheets>
  <externalReferences>
    <externalReference r:id="rId8"/>
    <externalReference r:id="rId9"/>
    <externalReference r:id="rId10"/>
  </externalReferences>
  <definedNames>
    <definedName name="_xlnm.Print_Area" localSheetId="0">'CONSOLIDADO POR FONDO 2024'!$A$1:$O$66</definedName>
    <definedName name="_xlnm.Print_Area" localSheetId="1">'FOCO 2024'!$A$1:$H$65</definedName>
    <definedName name="_xlnm.Print_Area" localSheetId="2">'GyD 2024'!$A$1:$H$65</definedName>
    <definedName name="_xlnm.Print_Area" localSheetId="4">'ISAN 2024'!$A$1:$I$66</definedName>
    <definedName name="_xlnm.Print_Area" localSheetId="3">'ISR ENBIENINM 2024'!$A$1:$I$66</definedName>
    <definedName name="_xlnm.Print_Titles" localSheetId="1">'FOCO 2024'!$2:$5</definedName>
    <definedName name="_xlnm.Print_Titles" localSheetId="2">'GyD 2024'!$2:$5</definedName>
    <definedName name="_xlnm.Print_Titles" localSheetId="4">'ISAN 2024'!$3:$6</definedName>
    <definedName name="_xlnm.Print_Titles" localSheetId="3">'ISR ENBIENINM 2024'!$3:$6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4" i="7" l="1"/>
  <c r="R61" i="7" s="1"/>
  <c r="U63" i="7"/>
  <c r="Q63" i="7"/>
  <c r="O63" i="7"/>
  <c r="M63" i="7"/>
  <c r="K63" i="7"/>
  <c r="I63" i="7"/>
  <c r="G63" i="7"/>
  <c r="E63" i="7"/>
  <c r="C63" i="7"/>
  <c r="U62" i="7"/>
  <c r="R62" i="7"/>
  <c r="Q62" i="7"/>
  <c r="O62" i="7"/>
  <c r="M62" i="7"/>
  <c r="K62" i="7"/>
  <c r="I62" i="7"/>
  <c r="G62" i="7"/>
  <c r="E62" i="7"/>
  <c r="C62" i="7"/>
  <c r="U61" i="7"/>
  <c r="Q61" i="7"/>
  <c r="O61" i="7"/>
  <c r="M61" i="7"/>
  <c r="K61" i="7"/>
  <c r="I61" i="7"/>
  <c r="G61" i="7"/>
  <c r="E61" i="7"/>
  <c r="C61" i="7"/>
  <c r="U60" i="7"/>
  <c r="Q60" i="7"/>
  <c r="O60" i="7"/>
  <c r="M60" i="7"/>
  <c r="K60" i="7"/>
  <c r="I60" i="7"/>
  <c r="G60" i="7"/>
  <c r="E60" i="7"/>
  <c r="C60" i="7"/>
  <c r="U59" i="7"/>
  <c r="Q59" i="7"/>
  <c r="O59" i="7"/>
  <c r="M59" i="7"/>
  <c r="K59" i="7"/>
  <c r="I59" i="7"/>
  <c r="G59" i="7"/>
  <c r="E59" i="7"/>
  <c r="C59" i="7"/>
  <c r="U58" i="7"/>
  <c r="Q58" i="7"/>
  <c r="O58" i="7"/>
  <c r="M58" i="7"/>
  <c r="K58" i="7"/>
  <c r="I58" i="7"/>
  <c r="G58" i="7"/>
  <c r="E58" i="7"/>
  <c r="C58" i="7"/>
  <c r="U57" i="7"/>
  <c r="Q57" i="7"/>
  <c r="O57" i="7"/>
  <c r="M57" i="7"/>
  <c r="K57" i="7"/>
  <c r="I57" i="7"/>
  <c r="G57" i="7"/>
  <c r="E57" i="7"/>
  <c r="C57" i="7"/>
  <c r="U56" i="7"/>
  <c r="Q56" i="7"/>
  <c r="O56" i="7"/>
  <c r="M56" i="7"/>
  <c r="K56" i="7"/>
  <c r="I56" i="7"/>
  <c r="G56" i="7"/>
  <c r="E56" i="7"/>
  <c r="C56" i="7"/>
  <c r="U55" i="7"/>
  <c r="Q55" i="7"/>
  <c r="O55" i="7"/>
  <c r="M55" i="7"/>
  <c r="K55" i="7"/>
  <c r="I55" i="7"/>
  <c r="G55" i="7"/>
  <c r="E55" i="7"/>
  <c r="C55" i="7"/>
  <c r="U54" i="7"/>
  <c r="Q54" i="7"/>
  <c r="O54" i="7"/>
  <c r="M54" i="7"/>
  <c r="K54" i="7"/>
  <c r="I54" i="7"/>
  <c r="G54" i="7"/>
  <c r="E54" i="7"/>
  <c r="C54" i="7"/>
  <c r="U53" i="7"/>
  <c r="Q53" i="7"/>
  <c r="O53" i="7"/>
  <c r="M53" i="7"/>
  <c r="K53" i="7"/>
  <c r="I53" i="7"/>
  <c r="G53" i="7"/>
  <c r="E53" i="7"/>
  <c r="C53" i="7"/>
  <c r="U52" i="7"/>
  <c r="Q52" i="7"/>
  <c r="O52" i="7"/>
  <c r="M52" i="7"/>
  <c r="K52" i="7"/>
  <c r="I52" i="7"/>
  <c r="G52" i="7"/>
  <c r="E52" i="7"/>
  <c r="C52" i="7"/>
  <c r="U51" i="7"/>
  <c r="Q51" i="7"/>
  <c r="O51" i="7"/>
  <c r="M51" i="7"/>
  <c r="K51" i="7"/>
  <c r="I51" i="7"/>
  <c r="G51" i="7"/>
  <c r="E51" i="7"/>
  <c r="C51" i="7"/>
  <c r="U50" i="7"/>
  <c r="Q50" i="7"/>
  <c r="O50" i="7"/>
  <c r="M50" i="7"/>
  <c r="K50" i="7"/>
  <c r="I50" i="7"/>
  <c r="G50" i="7"/>
  <c r="E50" i="7"/>
  <c r="C50" i="7"/>
  <c r="U49" i="7"/>
  <c r="Q49" i="7"/>
  <c r="O49" i="7"/>
  <c r="M49" i="7"/>
  <c r="K49" i="7"/>
  <c r="I49" i="7"/>
  <c r="G49" i="7"/>
  <c r="E49" i="7"/>
  <c r="C49" i="7"/>
  <c r="U48" i="7"/>
  <c r="Q48" i="7"/>
  <c r="O48" i="7"/>
  <c r="M48" i="7"/>
  <c r="K48" i="7"/>
  <c r="I48" i="7"/>
  <c r="G48" i="7"/>
  <c r="E48" i="7"/>
  <c r="C48" i="7"/>
  <c r="U47" i="7"/>
  <c r="Q47" i="7"/>
  <c r="O47" i="7"/>
  <c r="M47" i="7"/>
  <c r="K47" i="7"/>
  <c r="I47" i="7"/>
  <c r="G47" i="7"/>
  <c r="E47" i="7"/>
  <c r="C47" i="7"/>
  <c r="U46" i="7"/>
  <c r="Q46" i="7"/>
  <c r="O46" i="7"/>
  <c r="M46" i="7"/>
  <c r="K46" i="7"/>
  <c r="I46" i="7"/>
  <c r="G46" i="7"/>
  <c r="E46" i="7"/>
  <c r="C46" i="7"/>
  <c r="U45" i="7"/>
  <c r="Q45" i="7"/>
  <c r="O45" i="7"/>
  <c r="M45" i="7"/>
  <c r="K45" i="7"/>
  <c r="I45" i="7"/>
  <c r="G45" i="7"/>
  <c r="E45" i="7"/>
  <c r="C45" i="7"/>
  <c r="U44" i="7"/>
  <c r="R44" i="7"/>
  <c r="Q44" i="7"/>
  <c r="O44" i="7"/>
  <c r="M44" i="7"/>
  <c r="K44" i="7"/>
  <c r="I44" i="7"/>
  <c r="G44" i="7"/>
  <c r="E44" i="7"/>
  <c r="C44" i="7"/>
  <c r="U43" i="7"/>
  <c r="Q43" i="7"/>
  <c r="O43" i="7"/>
  <c r="M43" i="7"/>
  <c r="K43" i="7"/>
  <c r="I43" i="7"/>
  <c r="G43" i="7"/>
  <c r="E43" i="7"/>
  <c r="C43" i="7"/>
  <c r="U42" i="7"/>
  <c r="R42" i="7"/>
  <c r="Q42" i="7"/>
  <c r="O42" i="7"/>
  <c r="M42" i="7"/>
  <c r="K42" i="7"/>
  <c r="I42" i="7"/>
  <c r="G42" i="7"/>
  <c r="E42" i="7"/>
  <c r="C42" i="7"/>
  <c r="U41" i="7"/>
  <c r="Q41" i="7"/>
  <c r="O41" i="7"/>
  <c r="M41" i="7"/>
  <c r="K41" i="7"/>
  <c r="I41" i="7"/>
  <c r="G41" i="7"/>
  <c r="E41" i="7"/>
  <c r="C41" i="7"/>
  <c r="U40" i="7"/>
  <c r="Q40" i="7"/>
  <c r="O40" i="7"/>
  <c r="M40" i="7"/>
  <c r="K40" i="7"/>
  <c r="I40" i="7"/>
  <c r="G40" i="7"/>
  <c r="E40" i="7"/>
  <c r="C40" i="7"/>
  <c r="U39" i="7"/>
  <c r="Q39" i="7"/>
  <c r="O39" i="7"/>
  <c r="M39" i="7"/>
  <c r="K39" i="7"/>
  <c r="I39" i="7"/>
  <c r="G39" i="7"/>
  <c r="E39" i="7"/>
  <c r="C39" i="7"/>
  <c r="U38" i="7"/>
  <c r="Q38" i="7"/>
  <c r="O38" i="7"/>
  <c r="M38" i="7"/>
  <c r="K38" i="7"/>
  <c r="I38" i="7"/>
  <c r="G38" i="7"/>
  <c r="E38" i="7"/>
  <c r="C38" i="7"/>
  <c r="U37" i="7"/>
  <c r="Q37" i="7"/>
  <c r="O37" i="7"/>
  <c r="M37" i="7"/>
  <c r="K37" i="7"/>
  <c r="I37" i="7"/>
  <c r="G37" i="7"/>
  <c r="E37" i="7"/>
  <c r="C37" i="7"/>
  <c r="U36" i="7"/>
  <c r="Q36" i="7"/>
  <c r="O36" i="7"/>
  <c r="M36" i="7"/>
  <c r="K36" i="7"/>
  <c r="I36" i="7"/>
  <c r="G36" i="7"/>
  <c r="E36" i="7"/>
  <c r="C36" i="7"/>
  <c r="U35" i="7"/>
  <c r="Q35" i="7"/>
  <c r="O35" i="7"/>
  <c r="M35" i="7"/>
  <c r="K35" i="7"/>
  <c r="I35" i="7"/>
  <c r="G35" i="7"/>
  <c r="E35" i="7"/>
  <c r="C35" i="7"/>
  <c r="U34" i="7"/>
  <c r="Q34" i="7"/>
  <c r="O34" i="7"/>
  <c r="M34" i="7"/>
  <c r="K34" i="7"/>
  <c r="I34" i="7"/>
  <c r="G34" i="7"/>
  <c r="E34" i="7"/>
  <c r="C34" i="7"/>
  <c r="U33" i="7"/>
  <c r="Q33" i="7"/>
  <c r="O33" i="7"/>
  <c r="M33" i="7"/>
  <c r="K33" i="7"/>
  <c r="I33" i="7"/>
  <c r="G33" i="7"/>
  <c r="E33" i="7"/>
  <c r="C33" i="7"/>
  <c r="U32" i="7"/>
  <c r="R32" i="7"/>
  <c r="Q32" i="7"/>
  <c r="O32" i="7"/>
  <c r="M32" i="7"/>
  <c r="K32" i="7"/>
  <c r="I32" i="7"/>
  <c r="G32" i="7"/>
  <c r="E32" i="7"/>
  <c r="C32" i="7"/>
  <c r="U31" i="7"/>
  <c r="Q31" i="7"/>
  <c r="O31" i="7"/>
  <c r="M31" i="7"/>
  <c r="K31" i="7"/>
  <c r="I31" i="7"/>
  <c r="G31" i="7"/>
  <c r="E31" i="7"/>
  <c r="C31" i="7"/>
  <c r="U30" i="7"/>
  <c r="R30" i="7"/>
  <c r="Q30" i="7"/>
  <c r="O30" i="7"/>
  <c r="M30" i="7"/>
  <c r="K30" i="7"/>
  <c r="I30" i="7"/>
  <c r="G30" i="7"/>
  <c r="E30" i="7"/>
  <c r="C30" i="7"/>
  <c r="U29" i="7"/>
  <c r="Q29" i="7"/>
  <c r="O29" i="7"/>
  <c r="M29" i="7"/>
  <c r="K29" i="7"/>
  <c r="I29" i="7"/>
  <c r="G29" i="7"/>
  <c r="E29" i="7"/>
  <c r="C29" i="7"/>
  <c r="U28" i="7"/>
  <c r="Q28" i="7"/>
  <c r="O28" i="7"/>
  <c r="M28" i="7"/>
  <c r="K28" i="7"/>
  <c r="I28" i="7"/>
  <c r="G28" i="7"/>
  <c r="E28" i="7"/>
  <c r="C28" i="7"/>
  <c r="U27" i="7"/>
  <c r="Q27" i="7"/>
  <c r="O27" i="7"/>
  <c r="M27" i="7"/>
  <c r="K27" i="7"/>
  <c r="I27" i="7"/>
  <c r="G27" i="7"/>
  <c r="E27" i="7"/>
  <c r="C27" i="7"/>
  <c r="U26" i="7"/>
  <c r="R26" i="7"/>
  <c r="Q26" i="7"/>
  <c r="O26" i="7"/>
  <c r="M26" i="7"/>
  <c r="K26" i="7"/>
  <c r="I26" i="7"/>
  <c r="G26" i="7"/>
  <c r="E26" i="7"/>
  <c r="C26" i="7"/>
  <c r="U25" i="7"/>
  <c r="Q25" i="7"/>
  <c r="O25" i="7"/>
  <c r="M25" i="7"/>
  <c r="K25" i="7"/>
  <c r="I25" i="7"/>
  <c r="G25" i="7"/>
  <c r="E25" i="7"/>
  <c r="C25" i="7"/>
  <c r="U24" i="7"/>
  <c r="R24" i="7"/>
  <c r="Q24" i="7"/>
  <c r="O24" i="7"/>
  <c r="M24" i="7"/>
  <c r="K24" i="7"/>
  <c r="I24" i="7"/>
  <c r="G24" i="7"/>
  <c r="E24" i="7"/>
  <c r="C24" i="7"/>
  <c r="U23" i="7"/>
  <c r="R23" i="7"/>
  <c r="Q23" i="7"/>
  <c r="O23" i="7"/>
  <c r="M23" i="7"/>
  <c r="K23" i="7"/>
  <c r="I23" i="7"/>
  <c r="G23" i="7"/>
  <c r="E23" i="7"/>
  <c r="C23" i="7"/>
  <c r="U22" i="7"/>
  <c r="Q22" i="7"/>
  <c r="O22" i="7"/>
  <c r="M22" i="7"/>
  <c r="K22" i="7"/>
  <c r="I22" i="7"/>
  <c r="G22" i="7"/>
  <c r="E22" i="7"/>
  <c r="C22" i="7"/>
  <c r="U21" i="7"/>
  <c r="Q21" i="7"/>
  <c r="O21" i="7"/>
  <c r="M21" i="7"/>
  <c r="K21" i="7"/>
  <c r="I21" i="7"/>
  <c r="G21" i="7"/>
  <c r="E21" i="7"/>
  <c r="C21" i="7"/>
  <c r="U20" i="7"/>
  <c r="Q20" i="7"/>
  <c r="O20" i="7"/>
  <c r="M20" i="7"/>
  <c r="K20" i="7"/>
  <c r="I20" i="7"/>
  <c r="G20" i="7"/>
  <c r="E20" i="7"/>
  <c r="C20" i="7"/>
  <c r="U19" i="7"/>
  <c r="Q19" i="7"/>
  <c r="O19" i="7"/>
  <c r="M19" i="7"/>
  <c r="K19" i="7"/>
  <c r="I19" i="7"/>
  <c r="G19" i="7"/>
  <c r="E19" i="7"/>
  <c r="C19" i="7"/>
  <c r="U18" i="7"/>
  <c r="Q18" i="7"/>
  <c r="O18" i="7"/>
  <c r="M18" i="7"/>
  <c r="K18" i="7"/>
  <c r="I18" i="7"/>
  <c r="G18" i="7"/>
  <c r="E18" i="7"/>
  <c r="C18" i="7"/>
  <c r="U17" i="7"/>
  <c r="R17" i="7"/>
  <c r="Q17" i="7"/>
  <c r="O17" i="7"/>
  <c r="M17" i="7"/>
  <c r="K17" i="7"/>
  <c r="I17" i="7"/>
  <c r="G17" i="7"/>
  <c r="E17" i="7"/>
  <c r="C17" i="7"/>
  <c r="U16" i="7"/>
  <c r="R16" i="7"/>
  <c r="Q16" i="7"/>
  <c r="O16" i="7"/>
  <c r="M16" i="7"/>
  <c r="K16" i="7"/>
  <c r="I16" i="7"/>
  <c r="G16" i="7"/>
  <c r="E16" i="7"/>
  <c r="C16" i="7"/>
  <c r="U15" i="7"/>
  <c r="Q15" i="7"/>
  <c r="O15" i="7"/>
  <c r="M15" i="7"/>
  <c r="K15" i="7"/>
  <c r="I15" i="7"/>
  <c r="G15" i="7"/>
  <c r="E15" i="7"/>
  <c r="C15" i="7"/>
  <c r="U14" i="7"/>
  <c r="R14" i="7"/>
  <c r="Q14" i="7"/>
  <c r="O14" i="7"/>
  <c r="M14" i="7"/>
  <c r="K14" i="7"/>
  <c r="I14" i="7"/>
  <c r="G14" i="7"/>
  <c r="E14" i="7"/>
  <c r="C14" i="7"/>
  <c r="U13" i="7"/>
  <c r="R13" i="7"/>
  <c r="Q13" i="7"/>
  <c r="O13" i="7"/>
  <c r="M13" i="7"/>
  <c r="K13" i="7"/>
  <c r="I13" i="7"/>
  <c r="G13" i="7"/>
  <c r="E13" i="7"/>
  <c r="C13" i="7"/>
  <c r="U12" i="7"/>
  <c r="R12" i="7"/>
  <c r="Q12" i="7"/>
  <c r="O12" i="7"/>
  <c r="M12" i="7"/>
  <c r="K12" i="7"/>
  <c r="I12" i="7"/>
  <c r="G12" i="7"/>
  <c r="E12" i="7"/>
  <c r="C12" i="7"/>
  <c r="U11" i="7"/>
  <c r="Q11" i="7"/>
  <c r="O11" i="7"/>
  <c r="M11" i="7"/>
  <c r="K11" i="7"/>
  <c r="I11" i="7"/>
  <c r="G11" i="7"/>
  <c r="E11" i="7"/>
  <c r="C11" i="7"/>
  <c r="U10" i="7"/>
  <c r="Q10" i="7"/>
  <c r="O10" i="7"/>
  <c r="M10" i="7"/>
  <c r="K10" i="7"/>
  <c r="I10" i="7"/>
  <c r="G10" i="7"/>
  <c r="E10" i="7"/>
  <c r="C10" i="7"/>
  <c r="U9" i="7"/>
  <c r="Q9" i="7"/>
  <c r="O9" i="7"/>
  <c r="M9" i="7"/>
  <c r="K9" i="7"/>
  <c r="I9" i="7"/>
  <c r="G9" i="7"/>
  <c r="E9" i="7"/>
  <c r="C9" i="7"/>
  <c r="U8" i="7"/>
  <c r="R8" i="7"/>
  <c r="Q8" i="7"/>
  <c r="O8" i="7"/>
  <c r="M8" i="7"/>
  <c r="K8" i="7"/>
  <c r="I8" i="7"/>
  <c r="G8" i="7"/>
  <c r="E8" i="7"/>
  <c r="C8" i="7"/>
  <c r="U7" i="7"/>
  <c r="R7" i="7"/>
  <c r="Q7" i="7"/>
  <c r="O7" i="7"/>
  <c r="M7" i="7"/>
  <c r="K7" i="7"/>
  <c r="I7" i="7"/>
  <c r="G7" i="7"/>
  <c r="E7" i="7"/>
  <c r="C7" i="7"/>
  <c r="U6" i="7"/>
  <c r="R6" i="7"/>
  <c r="Q6" i="7"/>
  <c r="O6" i="7"/>
  <c r="M6" i="7"/>
  <c r="K6" i="7"/>
  <c r="I6" i="7"/>
  <c r="G6" i="7"/>
  <c r="E6" i="7"/>
  <c r="C6" i="7"/>
  <c r="U5" i="7"/>
  <c r="Q5" i="7"/>
  <c r="O5" i="7"/>
  <c r="M5" i="7"/>
  <c r="K5" i="7"/>
  <c r="I5" i="7"/>
  <c r="G5" i="7"/>
  <c r="E5" i="7"/>
  <c r="C5" i="7"/>
  <c r="U4" i="7"/>
  <c r="Q4" i="7"/>
  <c r="O4" i="7"/>
  <c r="M4" i="7"/>
  <c r="K4" i="7"/>
  <c r="I4" i="7"/>
  <c r="G4" i="7"/>
  <c r="E4" i="7"/>
  <c r="C4" i="7"/>
  <c r="L66" i="6"/>
  <c r="K66" i="6"/>
  <c r="J66" i="6"/>
  <c r="I66" i="6"/>
  <c r="R65" i="6"/>
  <c r="Q65" i="6"/>
  <c r="P65" i="6"/>
  <c r="O65" i="6"/>
  <c r="N65" i="6"/>
  <c r="H65" i="6"/>
  <c r="G65" i="6"/>
  <c r="F65" i="6"/>
  <c r="E65" i="6"/>
  <c r="D65" i="6"/>
  <c r="C65" i="6"/>
  <c r="R64" i="6"/>
  <c r="Q64" i="6"/>
  <c r="P64" i="6"/>
  <c r="O64" i="6"/>
  <c r="N64" i="6"/>
  <c r="H64" i="6"/>
  <c r="G64" i="6"/>
  <c r="F64" i="6"/>
  <c r="E64" i="6"/>
  <c r="D64" i="6"/>
  <c r="C64" i="6"/>
  <c r="R63" i="6"/>
  <c r="Q63" i="6"/>
  <c r="P63" i="6"/>
  <c r="O63" i="6"/>
  <c r="N63" i="6"/>
  <c r="H63" i="6"/>
  <c r="G63" i="6"/>
  <c r="F63" i="6"/>
  <c r="E63" i="6"/>
  <c r="D63" i="6"/>
  <c r="C63" i="6"/>
  <c r="R62" i="6"/>
  <c r="Q62" i="6"/>
  <c r="P62" i="6"/>
  <c r="O62" i="6"/>
  <c r="N62" i="6"/>
  <c r="H62" i="6"/>
  <c r="G62" i="6"/>
  <c r="F62" i="6"/>
  <c r="E62" i="6"/>
  <c r="D62" i="6"/>
  <c r="C62" i="6"/>
  <c r="R61" i="6"/>
  <c r="Q61" i="6"/>
  <c r="P61" i="6"/>
  <c r="O61" i="6"/>
  <c r="N61" i="6"/>
  <c r="H61" i="6"/>
  <c r="G61" i="6"/>
  <c r="F61" i="6"/>
  <c r="E61" i="6"/>
  <c r="D61" i="6"/>
  <c r="C61" i="6"/>
  <c r="R60" i="6"/>
  <c r="Q60" i="6"/>
  <c r="P60" i="6"/>
  <c r="O60" i="6"/>
  <c r="N60" i="6"/>
  <c r="H60" i="6"/>
  <c r="G60" i="6"/>
  <c r="F60" i="6"/>
  <c r="E60" i="6"/>
  <c r="D60" i="6"/>
  <c r="C60" i="6"/>
  <c r="R59" i="6"/>
  <c r="Q59" i="6"/>
  <c r="P59" i="6"/>
  <c r="O59" i="6"/>
  <c r="N59" i="6"/>
  <c r="H59" i="6"/>
  <c r="G59" i="6"/>
  <c r="F59" i="6"/>
  <c r="E59" i="6"/>
  <c r="D59" i="6"/>
  <c r="C59" i="6"/>
  <c r="R58" i="6"/>
  <c r="Q58" i="6"/>
  <c r="P58" i="6"/>
  <c r="O58" i="6"/>
  <c r="N58" i="6"/>
  <c r="H58" i="6"/>
  <c r="G58" i="6"/>
  <c r="F58" i="6"/>
  <c r="E58" i="6"/>
  <c r="D58" i="6"/>
  <c r="C58" i="6"/>
  <c r="R57" i="6"/>
  <c r="Q57" i="6"/>
  <c r="P57" i="6"/>
  <c r="O57" i="6"/>
  <c r="N57" i="6"/>
  <c r="H57" i="6"/>
  <c r="G57" i="6"/>
  <c r="F57" i="6"/>
  <c r="E57" i="6"/>
  <c r="D57" i="6"/>
  <c r="C57" i="6"/>
  <c r="R56" i="6"/>
  <c r="Q56" i="6"/>
  <c r="P56" i="6"/>
  <c r="O56" i="6"/>
  <c r="N56" i="6"/>
  <c r="H56" i="6"/>
  <c r="G56" i="6"/>
  <c r="F56" i="6"/>
  <c r="E56" i="6"/>
  <c r="D56" i="6"/>
  <c r="C56" i="6"/>
  <c r="R55" i="6"/>
  <c r="Q55" i="6"/>
  <c r="P55" i="6"/>
  <c r="O55" i="6"/>
  <c r="N55" i="6"/>
  <c r="H55" i="6"/>
  <c r="G55" i="6"/>
  <c r="F55" i="6"/>
  <c r="E55" i="6"/>
  <c r="D55" i="6"/>
  <c r="C55" i="6"/>
  <c r="R54" i="6"/>
  <c r="Q54" i="6"/>
  <c r="P54" i="6"/>
  <c r="O54" i="6"/>
  <c r="N54" i="6"/>
  <c r="H54" i="6"/>
  <c r="G54" i="6"/>
  <c r="F54" i="6"/>
  <c r="E54" i="6"/>
  <c r="D54" i="6"/>
  <c r="C54" i="6"/>
  <c r="R53" i="6"/>
  <c r="Q53" i="6"/>
  <c r="P53" i="6"/>
  <c r="O53" i="6"/>
  <c r="N53" i="6"/>
  <c r="H53" i="6"/>
  <c r="G53" i="6"/>
  <c r="F53" i="6"/>
  <c r="E53" i="6"/>
  <c r="D53" i="6"/>
  <c r="C53" i="6"/>
  <c r="R52" i="6"/>
  <c r="Q52" i="6"/>
  <c r="P52" i="6"/>
  <c r="O52" i="6"/>
  <c r="N52" i="6"/>
  <c r="H52" i="6"/>
  <c r="G52" i="6"/>
  <c r="F52" i="6"/>
  <c r="E52" i="6"/>
  <c r="D52" i="6"/>
  <c r="C52" i="6"/>
  <c r="R51" i="6"/>
  <c r="Q51" i="6"/>
  <c r="P51" i="6"/>
  <c r="O51" i="6"/>
  <c r="N51" i="6"/>
  <c r="H51" i="6"/>
  <c r="G51" i="6"/>
  <c r="F51" i="6"/>
  <c r="E51" i="6"/>
  <c r="D51" i="6"/>
  <c r="C51" i="6"/>
  <c r="R50" i="6"/>
  <c r="Q50" i="6"/>
  <c r="P50" i="6"/>
  <c r="O50" i="6"/>
  <c r="N50" i="6"/>
  <c r="H50" i="6"/>
  <c r="G50" i="6"/>
  <c r="F50" i="6"/>
  <c r="E50" i="6"/>
  <c r="D50" i="6"/>
  <c r="C50" i="6"/>
  <c r="R49" i="6"/>
  <c r="Q49" i="6"/>
  <c r="P49" i="6"/>
  <c r="O49" i="6"/>
  <c r="N49" i="6"/>
  <c r="H49" i="6"/>
  <c r="G49" i="6"/>
  <c r="F49" i="6"/>
  <c r="E49" i="6"/>
  <c r="D49" i="6"/>
  <c r="C49" i="6"/>
  <c r="R48" i="6"/>
  <c r="Q48" i="6"/>
  <c r="P48" i="6"/>
  <c r="O48" i="6"/>
  <c r="N48" i="6"/>
  <c r="H48" i="6"/>
  <c r="G48" i="6"/>
  <c r="F48" i="6"/>
  <c r="E48" i="6"/>
  <c r="D48" i="6"/>
  <c r="C48" i="6"/>
  <c r="R47" i="6"/>
  <c r="Q47" i="6"/>
  <c r="P47" i="6"/>
  <c r="O47" i="6"/>
  <c r="N47" i="6"/>
  <c r="H47" i="6"/>
  <c r="G47" i="6"/>
  <c r="F47" i="6"/>
  <c r="E47" i="6"/>
  <c r="D47" i="6"/>
  <c r="C47" i="6"/>
  <c r="R46" i="6"/>
  <c r="Q46" i="6"/>
  <c r="P46" i="6"/>
  <c r="O46" i="6"/>
  <c r="N46" i="6"/>
  <c r="H46" i="6"/>
  <c r="G46" i="6"/>
  <c r="F46" i="6"/>
  <c r="E46" i="6"/>
  <c r="D46" i="6"/>
  <c r="C46" i="6"/>
  <c r="R45" i="6"/>
  <c r="Q45" i="6"/>
  <c r="P45" i="6"/>
  <c r="O45" i="6"/>
  <c r="N45" i="6"/>
  <c r="H45" i="6"/>
  <c r="G45" i="6"/>
  <c r="F45" i="6"/>
  <c r="E45" i="6"/>
  <c r="D45" i="6"/>
  <c r="C45" i="6"/>
  <c r="R44" i="6"/>
  <c r="Q44" i="6"/>
  <c r="P44" i="6"/>
  <c r="O44" i="6"/>
  <c r="N44" i="6"/>
  <c r="H44" i="6"/>
  <c r="G44" i="6"/>
  <c r="F44" i="6"/>
  <c r="E44" i="6"/>
  <c r="D44" i="6"/>
  <c r="C44" i="6"/>
  <c r="R43" i="6"/>
  <c r="Q43" i="6"/>
  <c r="P43" i="6"/>
  <c r="O43" i="6"/>
  <c r="N43" i="6"/>
  <c r="H43" i="6"/>
  <c r="G43" i="6"/>
  <c r="F43" i="6"/>
  <c r="E43" i="6"/>
  <c r="D43" i="6"/>
  <c r="C43" i="6"/>
  <c r="R42" i="6"/>
  <c r="Q42" i="6"/>
  <c r="P42" i="6"/>
  <c r="O42" i="6"/>
  <c r="N42" i="6"/>
  <c r="H42" i="6"/>
  <c r="G42" i="6"/>
  <c r="F42" i="6"/>
  <c r="E42" i="6"/>
  <c r="D42" i="6"/>
  <c r="C42" i="6"/>
  <c r="R41" i="6"/>
  <c r="Q41" i="6"/>
  <c r="P41" i="6"/>
  <c r="O41" i="6"/>
  <c r="N41" i="6"/>
  <c r="H41" i="6"/>
  <c r="G41" i="6"/>
  <c r="F41" i="6"/>
  <c r="E41" i="6"/>
  <c r="D41" i="6"/>
  <c r="C41" i="6"/>
  <c r="R40" i="6"/>
  <c r="Q40" i="6"/>
  <c r="P40" i="6"/>
  <c r="O40" i="6"/>
  <c r="N40" i="6"/>
  <c r="H40" i="6"/>
  <c r="G40" i="6"/>
  <c r="F40" i="6"/>
  <c r="E40" i="6"/>
  <c r="D40" i="6"/>
  <c r="C40" i="6"/>
  <c r="R39" i="6"/>
  <c r="Q39" i="6"/>
  <c r="P39" i="6"/>
  <c r="O39" i="6"/>
  <c r="N39" i="6"/>
  <c r="H39" i="6"/>
  <c r="G39" i="6"/>
  <c r="F39" i="6"/>
  <c r="E39" i="6"/>
  <c r="D39" i="6"/>
  <c r="C39" i="6"/>
  <c r="R38" i="6"/>
  <c r="Q38" i="6"/>
  <c r="P38" i="6"/>
  <c r="O38" i="6"/>
  <c r="N38" i="6"/>
  <c r="H38" i="6"/>
  <c r="G38" i="6"/>
  <c r="F38" i="6"/>
  <c r="E38" i="6"/>
  <c r="D38" i="6"/>
  <c r="C38" i="6"/>
  <c r="R37" i="6"/>
  <c r="Q37" i="6"/>
  <c r="P37" i="6"/>
  <c r="O37" i="6"/>
  <c r="N37" i="6"/>
  <c r="H37" i="6"/>
  <c r="G37" i="6"/>
  <c r="F37" i="6"/>
  <c r="E37" i="6"/>
  <c r="D37" i="6"/>
  <c r="C37" i="6"/>
  <c r="R36" i="6"/>
  <c r="Q36" i="6"/>
  <c r="P36" i="6"/>
  <c r="O36" i="6"/>
  <c r="N36" i="6"/>
  <c r="H36" i="6"/>
  <c r="G36" i="6"/>
  <c r="F36" i="6"/>
  <c r="E36" i="6"/>
  <c r="D36" i="6"/>
  <c r="C36" i="6"/>
  <c r="R35" i="6"/>
  <c r="Q35" i="6"/>
  <c r="P35" i="6"/>
  <c r="O35" i="6"/>
  <c r="N35" i="6"/>
  <c r="H35" i="6"/>
  <c r="G35" i="6"/>
  <c r="F35" i="6"/>
  <c r="E35" i="6"/>
  <c r="D35" i="6"/>
  <c r="C35" i="6"/>
  <c r="R34" i="6"/>
  <c r="Q34" i="6"/>
  <c r="P34" i="6"/>
  <c r="O34" i="6"/>
  <c r="N34" i="6"/>
  <c r="H34" i="6"/>
  <c r="G34" i="6"/>
  <c r="F34" i="6"/>
  <c r="E34" i="6"/>
  <c r="D34" i="6"/>
  <c r="C34" i="6"/>
  <c r="R33" i="6"/>
  <c r="Q33" i="6"/>
  <c r="P33" i="6"/>
  <c r="O33" i="6"/>
  <c r="N33" i="6"/>
  <c r="H33" i="6"/>
  <c r="G33" i="6"/>
  <c r="F33" i="6"/>
  <c r="E33" i="6"/>
  <c r="D33" i="6"/>
  <c r="C33" i="6"/>
  <c r="R32" i="6"/>
  <c r="Q32" i="6"/>
  <c r="P32" i="6"/>
  <c r="O32" i="6"/>
  <c r="N32" i="6"/>
  <c r="H32" i="6"/>
  <c r="G32" i="6"/>
  <c r="F32" i="6"/>
  <c r="E32" i="6"/>
  <c r="D32" i="6"/>
  <c r="C32" i="6"/>
  <c r="R31" i="6"/>
  <c r="Q31" i="6"/>
  <c r="P31" i="6"/>
  <c r="O31" i="6"/>
  <c r="N31" i="6"/>
  <c r="H31" i="6"/>
  <c r="G31" i="6"/>
  <c r="F31" i="6"/>
  <c r="E31" i="6"/>
  <c r="D31" i="6"/>
  <c r="C31" i="6"/>
  <c r="R30" i="6"/>
  <c r="Q30" i="6"/>
  <c r="P30" i="6"/>
  <c r="O30" i="6"/>
  <c r="N30" i="6"/>
  <c r="H30" i="6"/>
  <c r="G30" i="6"/>
  <c r="F30" i="6"/>
  <c r="E30" i="6"/>
  <c r="D30" i="6"/>
  <c r="C30" i="6"/>
  <c r="R29" i="6"/>
  <c r="Q29" i="6"/>
  <c r="P29" i="6"/>
  <c r="O29" i="6"/>
  <c r="N29" i="6"/>
  <c r="H29" i="6"/>
  <c r="G29" i="6"/>
  <c r="F29" i="6"/>
  <c r="E29" i="6"/>
  <c r="D29" i="6"/>
  <c r="C29" i="6"/>
  <c r="R28" i="6"/>
  <c r="Q28" i="6"/>
  <c r="P28" i="6"/>
  <c r="O28" i="6"/>
  <c r="N28" i="6"/>
  <c r="H28" i="6"/>
  <c r="G28" i="6"/>
  <c r="F28" i="6"/>
  <c r="E28" i="6"/>
  <c r="D28" i="6"/>
  <c r="C28" i="6"/>
  <c r="R27" i="6"/>
  <c r="Q27" i="6"/>
  <c r="P27" i="6"/>
  <c r="O27" i="6"/>
  <c r="N27" i="6"/>
  <c r="H27" i="6"/>
  <c r="G27" i="6"/>
  <c r="F27" i="6"/>
  <c r="E27" i="6"/>
  <c r="D27" i="6"/>
  <c r="C27" i="6"/>
  <c r="R26" i="6"/>
  <c r="Q26" i="6"/>
  <c r="P26" i="6"/>
  <c r="O26" i="6"/>
  <c r="N26" i="6"/>
  <c r="H26" i="6"/>
  <c r="G26" i="6"/>
  <c r="F26" i="6"/>
  <c r="E26" i="6"/>
  <c r="D26" i="6"/>
  <c r="C26" i="6"/>
  <c r="R25" i="6"/>
  <c r="Q25" i="6"/>
  <c r="P25" i="6"/>
  <c r="O25" i="6"/>
  <c r="N25" i="6"/>
  <c r="H25" i="6"/>
  <c r="G25" i="6"/>
  <c r="F25" i="6"/>
  <c r="E25" i="6"/>
  <c r="D25" i="6"/>
  <c r="C25" i="6"/>
  <c r="R24" i="6"/>
  <c r="Q24" i="6"/>
  <c r="P24" i="6"/>
  <c r="O24" i="6"/>
  <c r="N24" i="6"/>
  <c r="H24" i="6"/>
  <c r="G24" i="6"/>
  <c r="F24" i="6"/>
  <c r="E24" i="6"/>
  <c r="D24" i="6"/>
  <c r="C24" i="6"/>
  <c r="R23" i="6"/>
  <c r="Q23" i="6"/>
  <c r="P23" i="6"/>
  <c r="O23" i="6"/>
  <c r="N23" i="6"/>
  <c r="H23" i="6"/>
  <c r="G23" i="6"/>
  <c r="F23" i="6"/>
  <c r="E23" i="6"/>
  <c r="D23" i="6"/>
  <c r="C23" i="6"/>
  <c r="R22" i="6"/>
  <c r="Q22" i="6"/>
  <c r="P22" i="6"/>
  <c r="O22" i="6"/>
  <c r="N22" i="6"/>
  <c r="H22" i="6"/>
  <c r="G22" i="6"/>
  <c r="F22" i="6"/>
  <c r="E22" i="6"/>
  <c r="D22" i="6"/>
  <c r="C22" i="6"/>
  <c r="R21" i="6"/>
  <c r="Q21" i="6"/>
  <c r="P21" i="6"/>
  <c r="O21" i="6"/>
  <c r="N21" i="6"/>
  <c r="H21" i="6"/>
  <c r="G21" i="6"/>
  <c r="F21" i="6"/>
  <c r="E21" i="6"/>
  <c r="D21" i="6"/>
  <c r="C21" i="6"/>
  <c r="R20" i="6"/>
  <c r="Q20" i="6"/>
  <c r="P20" i="6"/>
  <c r="O20" i="6"/>
  <c r="N20" i="6"/>
  <c r="H20" i="6"/>
  <c r="G20" i="6"/>
  <c r="F20" i="6"/>
  <c r="E20" i="6"/>
  <c r="D20" i="6"/>
  <c r="C20" i="6"/>
  <c r="R19" i="6"/>
  <c r="Q19" i="6"/>
  <c r="P19" i="6"/>
  <c r="O19" i="6"/>
  <c r="N19" i="6"/>
  <c r="H19" i="6"/>
  <c r="G19" i="6"/>
  <c r="F19" i="6"/>
  <c r="E19" i="6"/>
  <c r="D19" i="6"/>
  <c r="C19" i="6"/>
  <c r="R18" i="6"/>
  <c r="Q18" i="6"/>
  <c r="P18" i="6"/>
  <c r="O18" i="6"/>
  <c r="N18" i="6"/>
  <c r="H18" i="6"/>
  <c r="G18" i="6"/>
  <c r="F18" i="6"/>
  <c r="E18" i="6"/>
  <c r="D18" i="6"/>
  <c r="C18" i="6"/>
  <c r="R17" i="6"/>
  <c r="Q17" i="6"/>
  <c r="P17" i="6"/>
  <c r="O17" i="6"/>
  <c r="N17" i="6"/>
  <c r="H17" i="6"/>
  <c r="G17" i="6"/>
  <c r="F17" i="6"/>
  <c r="E17" i="6"/>
  <c r="D17" i="6"/>
  <c r="C17" i="6"/>
  <c r="R16" i="6"/>
  <c r="Q16" i="6"/>
  <c r="P16" i="6"/>
  <c r="O16" i="6"/>
  <c r="N16" i="6"/>
  <c r="H16" i="6"/>
  <c r="G16" i="6"/>
  <c r="F16" i="6"/>
  <c r="E16" i="6"/>
  <c r="D16" i="6"/>
  <c r="C16" i="6"/>
  <c r="R15" i="6"/>
  <c r="Q15" i="6"/>
  <c r="P15" i="6"/>
  <c r="O15" i="6"/>
  <c r="N15" i="6"/>
  <c r="H15" i="6"/>
  <c r="G15" i="6"/>
  <c r="F15" i="6"/>
  <c r="E15" i="6"/>
  <c r="D15" i="6"/>
  <c r="C15" i="6"/>
  <c r="R14" i="6"/>
  <c r="Q14" i="6"/>
  <c r="P14" i="6"/>
  <c r="O14" i="6"/>
  <c r="N14" i="6"/>
  <c r="H14" i="6"/>
  <c r="G14" i="6"/>
  <c r="F14" i="6"/>
  <c r="E14" i="6"/>
  <c r="D14" i="6"/>
  <c r="C14" i="6"/>
  <c r="R13" i="6"/>
  <c r="Q13" i="6"/>
  <c r="P13" i="6"/>
  <c r="O13" i="6"/>
  <c r="N13" i="6"/>
  <c r="H13" i="6"/>
  <c r="G13" i="6"/>
  <c r="F13" i="6"/>
  <c r="E13" i="6"/>
  <c r="D13" i="6"/>
  <c r="C13" i="6"/>
  <c r="R12" i="6"/>
  <c r="Q12" i="6"/>
  <c r="P12" i="6"/>
  <c r="O12" i="6"/>
  <c r="N12" i="6"/>
  <c r="H12" i="6"/>
  <c r="G12" i="6"/>
  <c r="F12" i="6"/>
  <c r="E12" i="6"/>
  <c r="D12" i="6"/>
  <c r="C12" i="6"/>
  <c r="R11" i="6"/>
  <c r="Q11" i="6"/>
  <c r="P11" i="6"/>
  <c r="O11" i="6"/>
  <c r="N11" i="6"/>
  <c r="H11" i="6"/>
  <c r="G11" i="6"/>
  <c r="F11" i="6"/>
  <c r="E11" i="6"/>
  <c r="D11" i="6"/>
  <c r="C11" i="6"/>
  <c r="R10" i="6"/>
  <c r="Q10" i="6"/>
  <c r="P10" i="6"/>
  <c r="O10" i="6"/>
  <c r="N10" i="6"/>
  <c r="H10" i="6"/>
  <c r="G10" i="6"/>
  <c r="F10" i="6"/>
  <c r="E10" i="6"/>
  <c r="D10" i="6"/>
  <c r="C10" i="6"/>
  <c r="R9" i="6"/>
  <c r="Q9" i="6"/>
  <c r="P9" i="6"/>
  <c r="O9" i="6"/>
  <c r="N9" i="6"/>
  <c r="H9" i="6"/>
  <c r="G9" i="6"/>
  <c r="F9" i="6"/>
  <c r="E9" i="6"/>
  <c r="D9" i="6"/>
  <c r="C9" i="6"/>
  <c r="R8" i="6"/>
  <c r="Q8" i="6"/>
  <c r="P8" i="6"/>
  <c r="O8" i="6"/>
  <c r="N8" i="6"/>
  <c r="H8" i="6"/>
  <c r="G8" i="6"/>
  <c r="F8" i="6"/>
  <c r="E8" i="6"/>
  <c r="D8" i="6"/>
  <c r="C8" i="6"/>
  <c r="R7" i="6"/>
  <c r="Q7" i="6"/>
  <c r="P7" i="6"/>
  <c r="O7" i="6"/>
  <c r="N7" i="6"/>
  <c r="H7" i="6"/>
  <c r="G7" i="6"/>
  <c r="F7" i="6"/>
  <c r="E7" i="6"/>
  <c r="D7" i="6"/>
  <c r="C7" i="6"/>
  <c r="R6" i="6"/>
  <c r="Q6" i="6"/>
  <c r="P6" i="6"/>
  <c r="O6" i="6"/>
  <c r="N6" i="6"/>
  <c r="H6" i="6"/>
  <c r="G6" i="6"/>
  <c r="F6" i="6"/>
  <c r="E6" i="6"/>
  <c r="D6" i="6"/>
  <c r="C6" i="6"/>
  <c r="H65" i="5"/>
  <c r="G65" i="5"/>
  <c r="F65" i="5"/>
  <c r="E65" i="5"/>
  <c r="D65" i="5"/>
  <c r="C65" i="5"/>
  <c r="H64" i="5"/>
  <c r="G64" i="5"/>
  <c r="F64" i="5"/>
  <c r="E64" i="5"/>
  <c r="D64" i="5"/>
  <c r="C64" i="5"/>
  <c r="H63" i="5"/>
  <c r="G63" i="5"/>
  <c r="F63" i="5"/>
  <c r="E63" i="5"/>
  <c r="D63" i="5"/>
  <c r="C63" i="5"/>
  <c r="I63" i="5" s="1"/>
  <c r="H62" i="5"/>
  <c r="G62" i="5"/>
  <c r="F62" i="5"/>
  <c r="E62" i="5"/>
  <c r="D62" i="5"/>
  <c r="C62" i="5"/>
  <c r="H61" i="5"/>
  <c r="G61" i="5"/>
  <c r="F61" i="5"/>
  <c r="E61" i="5"/>
  <c r="D61" i="5"/>
  <c r="C61" i="5"/>
  <c r="I61" i="5" s="1"/>
  <c r="H60" i="5"/>
  <c r="G60" i="5"/>
  <c r="F60" i="5"/>
  <c r="E60" i="5"/>
  <c r="D60" i="5"/>
  <c r="C60" i="5"/>
  <c r="H59" i="5"/>
  <c r="G59" i="5"/>
  <c r="F59" i="5"/>
  <c r="E59" i="5"/>
  <c r="D59" i="5"/>
  <c r="C59" i="5"/>
  <c r="H58" i="5"/>
  <c r="G58" i="5"/>
  <c r="F58" i="5"/>
  <c r="E58" i="5"/>
  <c r="D58" i="5"/>
  <c r="C58" i="5"/>
  <c r="H57" i="5"/>
  <c r="G57" i="5"/>
  <c r="F57" i="5"/>
  <c r="E57" i="5"/>
  <c r="D57" i="5"/>
  <c r="C57" i="5"/>
  <c r="I57" i="5" s="1"/>
  <c r="H56" i="5"/>
  <c r="G56" i="5"/>
  <c r="F56" i="5"/>
  <c r="E56" i="5"/>
  <c r="D56" i="5"/>
  <c r="C56" i="5"/>
  <c r="H55" i="5"/>
  <c r="G55" i="5"/>
  <c r="F55" i="5"/>
  <c r="E55" i="5"/>
  <c r="D55" i="5"/>
  <c r="C55" i="5"/>
  <c r="I55" i="5" s="1"/>
  <c r="H54" i="5"/>
  <c r="G54" i="5"/>
  <c r="F54" i="5"/>
  <c r="E54" i="5"/>
  <c r="D54" i="5"/>
  <c r="C54" i="5"/>
  <c r="H53" i="5"/>
  <c r="G53" i="5"/>
  <c r="F53" i="5"/>
  <c r="E53" i="5"/>
  <c r="D53" i="5"/>
  <c r="C53" i="5"/>
  <c r="I53" i="5" s="1"/>
  <c r="H52" i="5"/>
  <c r="G52" i="5"/>
  <c r="F52" i="5"/>
  <c r="E52" i="5"/>
  <c r="D52" i="5"/>
  <c r="C52" i="5"/>
  <c r="H51" i="5"/>
  <c r="G51" i="5"/>
  <c r="F51" i="5"/>
  <c r="E51" i="5"/>
  <c r="D51" i="5"/>
  <c r="C51" i="5"/>
  <c r="I51" i="5" s="1"/>
  <c r="H50" i="5"/>
  <c r="G50" i="5"/>
  <c r="F50" i="5"/>
  <c r="E50" i="5"/>
  <c r="D50" i="5"/>
  <c r="C50" i="5"/>
  <c r="H49" i="5"/>
  <c r="G49" i="5"/>
  <c r="F49" i="5"/>
  <c r="E49" i="5"/>
  <c r="D49" i="5"/>
  <c r="C49" i="5"/>
  <c r="I49" i="5" s="1"/>
  <c r="H48" i="5"/>
  <c r="G48" i="5"/>
  <c r="F48" i="5"/>
  <c r="E48" i="5"/>
  <c r="D48" i="5"/>
  <c r="C48" i="5"/>
  <c r="H47" i="5"/>
  <c r="G47" i="5"/>
  <c r="F47" i="5"/>
  <c r="E47" i="5"/>
  <c r="D47" i="5"/>
  <c r="C47" i="5"/>
  <c r="H46" i="5"/>
  <c r="G46" i="5"/>
  <c r="F46" i="5"/>
  <c r="E46" i="5"/>
  <c r="D46" i="5"/>
  <c r="C46" i="5"/>
  <c r="H45" i="5"/>
  <c r="G45" i="5"/>
  <c r="F45" i="5"/>
  <c r="E45" i="5"/>
  <c r="D45" i="5"/>
  <c r="C45" i="5"/>
  <c r="H44" i="5"/>
  <c r="G44" i="5"/>
  <c r="F44" i="5"/>
  <c r="E44" i="5"/>
  <c r="D44" i="5"/>
  <c r="C44" i="5"/>
  <c r="H43" i="5"/>
  <c r="G43" i="5"/>
  <c r="F43" i="5"/>
  <c r="E43" i="5"/>
  <c r="D43" i="5"/>
  <c r="C43" i="5"/>
  <c r="H42" i="5"/>
  <c r="G42" i="5"/>
  <c r="F42" i="5"/>
  <c r="E42" i="5"/>
  <c r="D42" i="5"/>
  <c r="C42" i="5"/>
  <c r="H41" i="5"/>
  <c r="G41" i="5"/>
  <c r="F41" i="5"/>
  <c r="E41" i="5"/>
  <c r="D41" i="5"/>
  <c r="C41" i="5"/>
  <c r="H40" i="5"/>
  <c r="G40" i="5"/>
  <c r="F40" i="5"/>
  <c r="E40" i="5"/>
  <c r="D40" i="5"/>
  <c r="C40" i="5"/>
  <c r="H39" i="5"/>
  <c r="G39" i="5"/>
  <c r="F39" i="5"/>
  <c r="E39" i="5"/>
  <c r="D39" i="5"/>
  <c r="C39" i="5"/>
  <c r="H38" i="5"/>
  <c r="G38" i="5"/>
  <c r="F38" i="5"/>
  <c r="E38" i="5"/>
  <c r="D38" i="5"/>
  <c r="C38" i="5"/>
  <c r="H37" i="5"/>
  <c r="G37" i="5"/>
  <c r="F37" i="5"/>
  <c r="E37" i="5"/>
  <c r="D37" i="5"/>
  <c r="C37" i="5"/>
  <c r="H36" i="5"/>
  <c r="G36" i="5"/>
  <c r="F36" i="5"/>
  <c r="E36" i="5"/>
  <c r="D36" i="5"/>
  <c r="C36" i="5"/>
  <c r="H35" i="5"/>
  <c r="G35" i="5"/>
  <c r="F35" i="5"/>
  <c r="E35" i="5"/>
  <c r="D35" i="5"/>
  <c r="C35" i="5"/>
  <c r="H34" i="5"/>
  <c r="G34" i="5"/>
  <c r="F34" i="5"/>
  <c r="E34" i="5"/>
  <c r="D34" i="5"/>
  <c r="C34" i="5"/>
  <c r="H33" i="5"/>
  <c r="G33" i="5"/>
  <c r="F33" i="5"/>
  <c r="E33" i="5"/>
  <c r="D33" i="5"/>
  <c r="C33" i="5"/>
  <c r="H32" i="5"/>
  <c r="G32" i="5"/>
  <c r="F32" i="5"/>
  <c r="E32" i="5"/>
  <c r="D32" i="5"/>
  <c r="C32" i="5"/>
  <c r="H31" i="5"/>
  <c r="G31" i="5"/>
  <c r="F31" i="5"/>
  <c r="E31" i="5"/>
  <c r="D31" i="5"/>
  <c r="C31" i="5"/>
  <c r="H30" i="5"/>
  <c r="G30" i="5"/>
  <c r="F30" i="5"/>
  <c r="E30" i="5"/>
  <c r="D30" i="5"/>
  <c r="C30" i="5"/>
  <c r="H29" i="5"/>
  <c r="G29" i="5"/>
  <c r="F29" i="5"/>
  <c r="E29" i="5"/>
  <c r="D29" i="5"/>
  <c r="C29" i="5"/>
  <c r="H28" i="5"/>
  <c r="G28" i="5"/>
  <c r="F28" i="5"/>
  <c r="E28" i="5"/>
  <c r="D28" i="5"/>
  <c r="C28" i="5"/>
  <c r="H27" i="5"/>
  <c r="G27" i="5"/>
  <c r="F27" i="5"/>
  <c r="E27" i="5"/>
  <c r="D27" i="5"/>
  <c r="C27" i="5"/>
  <c r="H26" i="5"/>
  <c r="G26" i="5"/>
  <c r="F26" i="5"/>
  <c r="E26" i="5"/>
  <c r="D26" i="5"/>
  <c r="C26" i="5"/>
  <c r="I26" i="5" s="1"/>
  <c r="H25" i="5"/>
  <c r="G25" i="5"/>
  <c r="F25" i="5"/>
  <c r="E25" i="5"/>
  <c r="D25" i="5"/>
  <c r="C25" i="5"/>
  <c r="H24" i="5"/>
  <c r="G24" i="5"/>
  <c r="F24" i="5"/>
  <c r="E24" i="5"/>
  <c r="D24" i="5"/>
  <c r="C24" i="5"/>
  <c r="H23" i="5"/>
  <c r="G23" i="5"/>
  <c r="F23" i="5"/>
  <c r="E23" i="5"/>
  <c r="D23" i="5"/>
  <c r="C23" i="5"/>
  <c r="H22" i="5"/>
  <c r="G22" i="5"/>
  <c r="F22" i="5"/>
  <c r="E22" i="5"/>
  <c r="D22" i="5"/>
  <c r="C22" i="5"/>
  <c r="I22" i="5" s="1"/>
  <c r="H21" i="5"/>
  <c r="G21" i="5"/>
  <c r="F21" i="5"/>
  <c r="E21" i="5"/>
  <c r="D21" i="5"/>
  <c r="C21" i="5"/>
  <c r="H20" i="5"/>
  <c r="G20" i="5"/>
  <c r="F20" i="5"/>
  <c r="E20" i="5"/>
  <c r="D20" i="5"/>
  <c r="C20" i="5"/>
  <c r="H19" i="5"/>
  <c r="G19" i="5"/>
  <c r="F19" i="5"/>
  <c r="E19" i="5"/>
  <c r="D19" i="5"/>
  <c r="C19" i="5"/>
  <c r="H18" i="5"/>
  <c r="G18" i="5"/>
  <c r="F18" i="5"/>
  <c r="E18" i="5"/>
  <c r="D18" i="5"/>
  <c r="C18" i="5"/>
  <c r="I18" i="5" s="1"/>
  <c r="H17" i="5"/>
  <c r="G17" i="5"/>
  <c r="F17" i="5"/>
  <c r="E17" i="5"/>
  <c r="D17" i="5"/>
  <c r="C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F14" i="5"/>
  <c r="E14" i="5"/>
  <c r="D14" i="5"/>
  <c r="C14" i="5"/>
  <c r="I14" i="5" s="1"/>
  <c r="H13" i="5"/>
  <c r="G13" i="5"/>
  <c r="F13" i="5"/>
  <c r="E13" i="5"/>
  <c r="D13" i="5"/>
  <c r="C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10" i="5"/>
  <c r="E10" i="5"/>
  <c r="D10" i="5"/>
  <c r="C10" i="5"/>
  <c r="I10" i="5" s="1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6" i="5"/>
  <c r="G6" i="5"/>
  <c r="F6" i="5"/>
  <c r="E6" i="5"/>
  <c r="D6" i="5"/>
  <c r="C6" i="5"/>
  <c r="A2" i="5"/>
  <c r="R18" i="7" l="1"/>
  <c r="R5" i="7"/>
  <c r="R11" i="7"/>
  <c r="W46" i="7"/>
  <c r="R4" i="7"/>
  <c r="R10" i="7"/>
  <c r="R35" i="7"/>
  <c r="W22" i="7"/>
  <c r="R9" i="7"/>
  <c r="R20" i="7"/>
  <c r="R29" i="7"/>
  <c r="R48" i="7"/>
  <c r="R38" i="7"/>
  <c r="W20" i="7"/>
  <c r="W26" i="7"/>
  <c r="R47" i="7"/>
  <c r="W50" i="7"/>
  <c r="R56" i="7"/>
  <c r="W34" i="7"/>
  <c r="W58" i="7"/>
  <c r="M64" i="7"/>
  <c r="L19" i="7" s="1"/>
  <c r="R41" i="7"/>
  <c r="W7" i="7"/>
  <c r="W13" i="7"/>
  <c r="W28" i="7"/>
  <c r="R36" i="7"/>
  <c r="W52" i="7"/>
  <c r="W18" i="7"/>
  <c r="R50" i="7"/>
  <c r="W6" i="7"/>
  <c r="W12" i="7"/>
  <c r="J13" i="7"/>
  <c r="T48" i="7"/>
  <c r="P10" i="7"/>
  <c r="U64" i="7"/>
  <c r="T62" i="7" s="1"/>
  <c r="W5" i="7"/>
  <c r="W11" i="7"/>
  <c r="W30" i="7"/>
  <c r="W33" i="7"/>
  <c r="W43" i="7"/>
  <c r="I64" i="7"/>
  <c r="H49" i="7" s="1"/>
  <c r="W24" i="7"/>
  <c r="W40" i="7"/>
  <c r="W55" i="7"/>
  <c r="W4" i="7"/>
  <c r="W10" i="7"/>
  <c r="J15" i="7"/>
  <c r="W19" i="7"/>
  <c r="W41" i="7"/>
  <c r="K64" i="7"/>
  <c r="J32" i="7" s="1"/>
  <c r="W27" i="7"/>
  <c r="W37" i="7"/>
  <c r="W44" i="7"/>
  <c r="W51" i="7"/>
  <c r="J56" i="7"/>
  <c r="W21" i="7"/>
  <c r="W47" i="7"/>
  <c r="W54" i="7"/>
  <c r="W9" i="7"/>
  <c r="B38" i="7"/>
  <c r="W48" i="7"/>
  <c r="W61" i="7"/>
  <c r="W14" i="7"/>
  <c r="W35" i="7"/>
  <c r="W8" i="7"/>
  <c r="W31" i="7"/>
  <c r="W38" i="7"/>
  <c r="W42" i="7"/>
  <c r="W45" i="7"/>
  <c r="C64" i="7"/>
  <c r="B21" i="7" s="1"/>
  <c r="O64" i="7"/>
  <c r="N8" i="7" s="1"/>
  <c r="W16" i="7"/>
  <c r="G64" i="7"/>
  <c r="F17" i="7" s="1"/>
  <c r="W15" i="7"/>
  <c r="W23" i="7"/>
  <c r="W25" i="7"/>
  <c r="J27" i="7"/>
  <c r="W29" i="7"/>
  <c r="T39" i="7"/>
  <c r="W53" i="7"/>
  <c r="W62" i="7"/>
  <c r="W63" i="7"/>
  <c r="E64" i="7"/>
  <c r="D35" i="7" s="1"/>
  <c r="Q64" i="7"/>
  <c r="P8" i="7" s="1"/>
  <c r="B17" i="7"/>
  <c r="W17" i="7"/>
  <c r="W32" i="7"/>
  <c r="W36" i="7"/>
  <c r="W39" i="7"/>
  <c r="W49" i="7"/>
  <c r="W59" i="7"/>
  <c r="B50" i="7"/>
  <c r="W56" i="7"/>
  <c r="W57" i="7"/>
  <c r="W60" i="7"/>
  <c r="R54" i="7"/>
  <c r="R60" i="7"/>
  <c r="R53" i="7"/>
  <c r="R59" i="7"/>
  <c r="R22" i="7"/>
  <c r="R28" i="7"/>
  <c r="R34" i="7"/>
  <c r="R40" i="7"/>
  <c r="R46" i="7"/>
  <c r="R52" i="7"/>
  <c r="R58" i="7"/>
  <c r="R15" i="7"/>
  <c r="R21" i="7"/>
  <c r="R27" i="7"/>
  <c r="R33" i="7"/>
  <c r="R39" i="7"/>
  <c r="R45" i="7"/>
  <c r="R51" i="7"/>
  <c r="R57" i="7"/>
  <c r="R63" i="7"/>
  <c r="R19" i="7"/>
  <c r="R25" i="7"/>
  <c r="R31" i="7"/>
  <c r="R37" i="7"/>
  <c r="R43" i="7"/>
  <c r="R49" i="7"/>
  <c r="R55" i="7"/>
  <c r="O66" i="6"/>
  <c r="P66" i="6"/>
  <c r="D66" i="6"/>
  <c r="E66" i="6"/>
  <c r="G66" i="6"/>
  <c r="H66" i="6"/>
  <c r="N66" i="6"/>
  <c r="S16" i="6"/>
  <c r="S19" i="6"/>
  <c r="S22" i="6"/>
  <c r="S25" i="6"/>
  <c r="S28" i="6"/>
  <c r="S31" i="6"/>
  <c r="S34" i="6"/>
  <c r="S37" i="6"/>
  <c r="S64" i="6"/>
  <c r="S46" i="6"/>
  <c r="S49" i="6"/>
  <c r="S52" i="6"/>
  <c r="S55" i="6"/>
  <c r="S58" i="6"/>
  <c r="M8" i="6"/>
  <c r="M11" i="6"/>
  <c r="M14" i="6"/>
  <c r="T14" i="6" s="1"/>
  <c r="M17" i="6"/>
  <c r="M20" i="6"/>
  <c r="M23" i="6"/>
  <c r="M26" i="6"/>
  <c r="M29" i="6"/>
  <c r="M32" i="6"/>
  <c r="M35" i="6"/>
  <c r="M38" i="6"/>
  <c r="M41" i="6"/>
  <c r="M44" i="6"/>
  <c r="M47" i="6"/>
  <c r="M50" i="6"/>
  <c r="M53" i="6"/>
  <c r="M56" i="6"/>
  <c r="M59" i="6"/>
  <c r="M62" i="6"/>
  <c r="M65" i="6"/>
  <c r="Q66" i="6"/>
  <c r="M7" i="6"/>
  <c r="M10" i="6"/>
  <c r="M13" i="6"/>
  <c r="M16" i="6"/>
  <c r="M19" i="6"/>
  <c r="T19" i="6" s="1"/>
  <c r="M22" i="6"/>
  <c r="M25" i="6"/>
  <c r="M28" i="6"/>
  <c r="M31" i="6"/>
  <c r="M34" i="6"/>
  <c r="T34" i="6" s="1"/>
  <c r="M37" i="6"/>
  <c r="T37" i="6" s="1"/>
  <c r="M40" i="6"/>
  <c r="M43" i="6"/>
  <c r="M46" i="6"/>
  <c r="M49" i="6"/>
  <c r="M52" i="6"/>
  <c r="M55" i="6"/>
  <c r="T55" i="6" s="1"/>
  <c r="M58" i="6"/>
  <c r="M61" i="6"/>
  <c r="M64" i="6"/>
  <c r="M6" i="6"/>
  <c r="M9" i="6"/>
  <c r="M12" i="6"/>
  <c r="M15" i="6"/>
  <c r="M18" i="6"/>
  <c r="M21" i="6"/>
  <c r="M24" i="6"/>
  <c r="M27" i="6"/>
  <c r="M30" i="6"/>
  <c r="M33" i="6"/>
  <c r="M36" i="6"/>
  <c r="M39" i="6"/>
  <c r="M42" i="6"/>
  <c r="M45" i="6"/>
  <c r="M48" i="6"/>
  <c r="M51" i="6"/>
  <c r="M54" i="6"/>
  <c r="M57" i="6"/>
  <c r="M60" i="6"/>
  <c r="M63" i="6"/>
  <c r="S7" i="6"/>
  <c r="S8" i="6"/>
  <c r="S9" i="6"/>
  <c r="S10" i="6"/>
  <c r="S11" i="6"/>
  <c r="S12" i="6"/>
  <c r="S13" i="6"/>
  <c r="S14" i="6"/>
  <c r="S15" i="6"/>
  <c r="S17" i="6"/>
  <c r="S18" i="6"/>
  <c r="S20" i="6"/>
  <c r="S21" i="6"/>
  <c r="S23" i="6"/>
  <c r="S24" i="6"/>
  <c r="S26" i="6"/>
  <c r="S27" i="6"/>
  <c r="S29" i="6"/>
  <c r="S30" i="6"/>
  <c r="S32" i="6"/>
  <c r="S33" i="6"/>
  <c r="S35" i="6"/>
  <c r="S36" i="6"/>
  <c r="S38" i="6"/>
  <c r="S39" i="6"/>
  <c r="S41" i="6"/>
  <c r="S42" i="6"/>
  <c r="S44" i="6"/>
  <c r="S45" i="6"/>
  <c r="S47" i="6"/>
  <c r="S48" i="6"/>
  <c r="S50" i="6"/>
  <c r="S51" i="6"/>
  <c r="S53" i="6"/>
  <c r="S54" i="6"/>
  <c r="S56" i="6"/>
  <c r="S57" i="6"/>
  <c r="S59" i="6"/>
  <c r="S60" i="6"/>
  <c r="S62" i="6"/>
  <c r="S63" i="6"/>
  <c r="S65" i="6"/>
  <c r="S43" i="6"/>
  <c r="S40" i="6"/>
  <c r="R66" i="6"/>
  <c r="S61" i="6"/>
  <c r="C66" i="6"/>
  <c r="T64" i="6"/>
  <c r="S6" i="6"/>
  <c r="F66" i="6"/>
  <c r="I33" i="5"/>
  <c r="I31" i="5"/>
  <c r="I32" i="5"/>
  <c r="I64" i="5"/>
  <c r="I29" i="5"/>
  <c r="I41" i="5"/>
  <c r="I45" i="5"/>
  <c r="I25" i="5"/>
  <c r="I21" i="5"/>
  <c r="I9" i="5"/>
  <c r="I13" i="5"/>
  <c r="I17" i="5"/>
  <c r="I35" i="5"/>
  <c r="I39" i="5"/>
  <c r="I43" i="5"/>
  <c r="I47" i="5"/>
  <c r="I8" i="5"/>
  <c r="I59" i="5"/>
  <c r="D66" i="5"/>
  <c r="I24" i="5"/>
  <c r="I37" i="5"/>
  <c r="I12" i="5"/>
  <c r="E66" i="5"/>
  <c r="F66" i="5"/>
  <c r="I28" i="5"/>
  <c r="I30" i="5"/>
  <c r="I65" i="5"/>
  <c r="G66" i="5"/>
  <c r="I34" i="5"/>
  <c r="I38" i="5"/>
  <c r="I42" i="5"/>
  <c r="I46" i="5"/>
  <c r="I16" i="5"/>
  <c r="H66" i="5"/>
  <c r="I36" i="5"/>
  <c r="I40" i="5"/>
  <c r="I44" i="5"/>
  <c r="I48" i="5"/>
  <c r="I50" i="5"/>
  <c r="C66" i="5"/>
  <c r="I20" i="5"/>
  <c r="I7" i="5"/>
  <c r="I11" i="5"/>
  <c r="I15" i="5"/>
  <c r="I19" i="5"/>
  <c r="I52" i="5"/>
  <c r="I54" i="5"/>
  <c r="I23" i="5"/>
  <c r="I56" i="5"/>
  <c r="I58" i="5"/>
  <c r="I27" i="5"/>
  <c r="I60" i="5"/>
  <c r="I62" i="5"/>
  <c r="I6" i="5"/>
  <c r="F37" i="7" l="1"/>
  <c r="H41" i="7"/>
  <c r="J36" i="7"/>
  <c r="H46" i="7"/>
  <c r="D57" i="7"/>
  <c r="F15" i="7"/>
  <c r="P57" i="7"/>
  <c r="F34" i="7"/>
  <c r="L16" i="7"/>
  <c r="P26" i="7"/>
  <c r="J33" i="7"/>
  <c r="J39" i="7"/>
  <c r="J8" i="7"/>
  <c r="F19" i="7"/>
  <c r="L51" i="7"/>
  <c r="F39" i="7"/>
  <c r="F27" i="7"/>
  <c r="L52" i="7"/>
  <c r="F49" i="7"/>
  <c r="J30" i="7"/>
  <c r="J63" i="7"/>
  <c r="L30" i="7"/>
  <c r="J48" i="7"/>
  <c r="J21" i="7"/>
  <c r="D59" i="7"/>
  <c r="J41" i="7"/>
  <c r="P60" i="7"/>
  <c r="J45" i="7"/>
  <c r="F55" i="7"/>
  <c r="H15" i="7"/>
  <c r="J51" i="7"/>
  <c r="F51" i="7"/>
  <c r="L61" i="7"/>
  <c r="H53" i="7"/>
  <c r="L35" i="7"/>
  <c r="H38" i="7"/>
  <c r="J47" i="7"/>
  <c r="J54" i="7"/>
  <c r="F46" i="7"/>
  <c r="L59" i="7"/>
  <c r="F31" i="7"/>
  <c r="B55" i="7"/>
  <c r="T59" i="7"/>
  <c r="F13" i="7"/>
  <c r="L47" i="7"/>
  <c r="F40" i="7"/>
  <c r="L37" i="7"/>
  <c r="L36" i="7"/>
  <c r="L46" i="7"/>
  <c r="P24" i="7"/>
  <c r="L9" i="7"/>
  <c r="L5" i="7"/>
  <c r="L44" i="7"/>
  <c r="L31" i="7"/>
  <c r="D27" i="7"/>
  <c r="L49" i="7"/>
  <c r="L39" i="7"/>
  <c r="L11" i="7"/>
  <c r="L27" i="7"/>
  <c r="L12" i="7"/>
  <c r="R64" i="7"/>
  <c r="D20" i="7"/>
  <c r="D18" i="7"/>
  <c r="D44" i="7"/>
  <c r="L32" i="7"/>
  <c r="L41" i="7"/>
  <c r="D11" i="7"/>
  <c r="L6" i="7"/>
  <c r="L33" i="7"/>
  <c r="L48" i="7"/>
  <c r="L24" i="7"/>
  <c r="P56" i="7"/>
  <c r="P59" i="7"/>
  <c r="P63" i="7"/>
  <c r="L18" i="7"/>
  <c r="F7" i="7"/>
  <c r="L45" i="7"/>
  <c r="L53" i="7"/>
  <c r="L62" i="7"/>
  <c r="L23" i="7"/>
  <c r="L4" i="7"/>
  <c r="L42" i="7"/>
  <c r="L28" i="7"/>
  <c r="L56" i="7"/>
  <c r="D39" i="7"/>
  <c r="P53" i="7"/>
  <c r="L57" i="7"/>
  <c r="P20" i="7"/>
  <c r="P38" i="7"/>
  <c r="D33" i="7"/>
  <c r="B13" i="7"/>
  <c r="L38" i="7"/>
  <c r="L60" i="7"/>
  <c r="L13" i="7"/>
  <c r="D36" i="7"/>
  <c r="L55" i="7"/>
  <c r="D24" i="7"/>
  <c r="L25" i="7"/>
  <c r="D47" i="7"/>
  <c r="D14" i="7"/>
  <c r="L17" i="7"/>
  <c r="L7" i="7"/>
  <c r="P30" i="7"/>
  <c r="P50" i="7"/>
  <c r="L43" i="7"/>
  <c r="D51" i="7"/>
  <c r="L58" i="7"/>
  <c r="D56" i="7"/>
  <c r="L20" i="7"/>
  <c r="L10" i="7"/>
  <c r="L21" i="7"/>
  <c r="L14" i="7"/>
  <c r="L29" i="7"/>
  <c r="L22" i="7"/>
  <c r="L34" i="7"/>
  <c r="D42" i="7"/>
  <c r="L40" i="7"/>
  <c r="D8" i="7"/>
  <c r="L26" i="7"/>
  <c r="H4" i="7"/>
  <c r="L8" i="7"/>
  <c r="B19" i="7"/>
  <c r="B35" i="7"/>
  <c r="D48" i="7"/>
  <c r="L54" i="7"/>
  <c r="L63" i="7"/>
  <c r="D50" i="7"/>
  <c r="L15" i="7"/>
  <c r="P5" i="7"/>
  <c r="L50" i="7"/>
  <c r="N4" i="7"/>
  <c r="F9" i="7"/>
  <c r="H10" i="7"/>
  <c r="B9" i="7"/>
  <c r="B40" i="7"/>
  <c r="J18" i="7"/>
  <c r="H18" i="7"/>
  <c r="F42" i="7"/>
  <c r="N11" i="7"/>
  <c r="P12" i="7"/>
  <c r="F10" i="7"/>
  <c r="D4" i="7"/>
  <c r="H37" i="7"/>
  <c r="D22" i="7"/>
  <c r="B26" i="7"/>
  <c r="B59" i="7"/>
  <c r="H28" i="7"/>
  <c r="B53" i="7"/>
  <c r="B29" i="7"/>
  <c r="T57" i="7"/>
  <c r="N17" i="7"/>
  <c r="B49" i="7"/>
  <c r="H47" i="7"/>
  <c r="P18" i="7"/>
  <c r="J53" i="7"/>
  <c r="J29" i="7"/>
  <c r="J62" i="7"/>
  <c r="D30" i="7"/>
  <c r="F57" i="7"/>
  <c r="D21" i="7"/>
  <c r="P35" i="7"/>
  <c r="B58" i="7"/>
  <c r="P21" i="7"/>
  <c r="F52" i="7"/>
  <c r="F28" i="7"/>
  <c r="N50" i="7"/>
  <c r="F60" i="7"/>
  <c r="D38" i="7"/>
  <c r="P45" i="7"/>
  <c r="B18" i="7"/>
  <c r="T51" i="7"/>
  <c r="T27" i="7"/>
  <c r="J60" i="7"/>
  <c r="H29" i="7"/>
  <c r="F54" i="7"/>
  <c r="T21" i="7"/>
  <c r="T31" i="7"/>
  <c r="J44" i="7"/>
  <c r="B8" i="7"/>
  <c r="D9" i="7"/>
  <c r="J5" i="7"/>
  <c r="D17" i="7"/>
  <c r="N34" i="7"/>
  <c r="T37" i="7"/>
  <c r="N37" i="7"/>
  <c r="B23" i="7"/>
  <c r="B52" i="7"/>
  <c r="N62" i="7"/>
  <c r="H58" i="7"/>
  <c r="H60" i="7"/>
  <c r="H54" i="7"/>
  <c r="H42" i="7"/>
  <c r="H45" i="7"/>
  <c r="H25" i="7"/>
  <c r="H48" i="7"/>
  <c r="H31" i="7"/>
  <c r="H51" i="7"/>
  <c r="H27" i="7"/>
  <c r="H24" i="7"/>
  <c r="H30" i="7"/>
  <c r="H33" i="7"/>
  <c r="H21" i="7"/>
  <c r="H19" i="7"/>
  <c r="H17" i="7"/>
  <c r="H9" i="7"/>
  <c r="H57" i="7"/>
  <c r="H43" i="7"/>
  <c r="H36" i="7"/>
  <c r="H39" i="7"/>
  <c r="H63" i="7"/>
  <c r="N10" i="7"/>
  <c r="B24" i="7"/>
  <c r="H35" i="7"/>
  <c r="N19" i="7"/>
  <c r="N26" i="7"/>
  <c r="B25" i="7"/>
  <c r="B20" i="7"/>
  <c r="B31" i="7"/>
  <c r="H56" i="7"/>
  <c r="H62" i="7"/>
  <c r="N31" i="7"/>
  <c r="F63" i="7"/>
  <c r="F59" i="7"/>
  <c r="F62" i="7"/>
  <c r="F36" i="7"/>
  <c r="F32" i="7"/>
  <c r="F35" i="7"/>
  <c r="F20" i="7"/>
  <c r="F38" i="7"/>
  <c r="F48" i="7"/>
  <c r="F41" i="7"/>
  <c r="F16" i="7"/>
  <c r="F44" i="7"/>
  <c r="F23" i="7"/>
  <c r="F47" i="7"/>
  <c r="F30" i="7"/>
  <c r="F14" i="7"/>
  <c r="F8" i="7"/>
  <c r="F53" i="7"/>
  <c r="F56" i="7"/>
  <c r="F50" i="7"/>
  <c r="F26" i="7"/>
  <c r="F29" i="7"/>
  <c r="H22" i="7"/>
  <c r="H44" i="7"/>
  <c r="F33" i="7"/>
  <c r="H59" i="7"/>
  <c r="B56" i="7"/>
  <c r="H52" i="7"/>
  <c r="H20" i="7"/>
  <c r="D45" i="7"/>
  <c r="H16" i="7"/>
  <c r="N43" i="7"/>
  <c r="T63" i="7"/>
  <c r="F61" i="7"/>
  <c r="P42" i="7"/>
  <c r="D54" i="7"/>
  <c r="N49" i="7"/>
  <c r="J59" i="7"/>
  <c r="J61" i="7"/>
  <c r="J55" i="7"/>
  <c r="J52" i="7"/>
  <c r="J28" i="7"/>
  <c r="J25" i="7"/>
  <c r="J38" i="7"/>
  <c r="J31" i="7"/>
  <c r="J34" i="7"/>
  <c r="J37" i="7"/>
  <c r="J40" i="7"/>
  <c r="J43" i="7"/>
  <c r="J10" i="7"/>
  <c r="J4" i="7"/>
  <c r="J58" i="7"/>
  <c r="J46" i="7"/>
  <c r="J49" i="7"/>
  <c r="H50" i="7"/>
  <c r="H26" i="7"/>
  <c r="P27" i="7"/>
  <c r="P14" i="7"/>
  <c r="J14" i="7"/>
  <c r="N5" i="7"/>
  <c r="P6" i="7"/>
  <c r="F4" i="7"/>
  <c r="D16" i="7"/>
  <c r="H12" i="7"/>
  <c r="N14" i="7"/>
  <c r="B61" i="7"/>
  <c r="B63" i="7"/>
  <c r="B57" i="7"/>
  <c r="B54" i="7"/>
  <c r="B60" i="7"/>
  <c r="B39" i="7"/>
  <c r="B36" i="7"/>
  <c r="B46" i="7"/>
  <c r="B15" i="7"/>
  <c r="B45" i="7"/>
  <c r="B42" i="7"/>
  <c r="B30" i="7"/>
  <c r="B51" i="7"/>
  <c r="B48" i="7"/>
  <c r="B27" i="7"/>
  <c r="B22" i="7"/>
  <c r="B12" i="7"/>
  <c r="B6" i="7"/>
  <c r="B34" i="7"/>
  <c r="B16" i="7"/>
  <c r="B33" i="7"/>
  <c r="N59" i="7"/>
  <c r="B47" i="7"/>
  <c r="J12" i="7"/>
  <c r="F12" i="7"/>
  <c r="J19" i="7"/>
  <c r="F24" i="7"/>
  <c r="P62" i="7"/>
  <c r="P58" i="7"/>
  <c r="P37" i="7"/>
  <c r="P47" i="7"/>
  <c r="P40" i="7"/>
  <c r="P19" i="7"/>
  <c r="P43" i="7"/>
  <c r="P15" i="7"/>
  <c r="P55" i="7"/>
  <c r="P46" i="7"/>
  <c r="P61" i="7"/>
  <c r="P49" i="7"/>
  <c r="P52" i="7"/>
  <c r="P28" i="7"/>
  <c r="P25" i="7"/>
  <c r="P13" i="7"/>
  <c r="P7" i="7"/>
  <c r="P31" i="7"/>
  <c r="P22" i="7"/>
  <c r="P16" i="7"/>
  <c r="P34" i="7"/>
  <c r="F45" i="7"/>
  <c r="F25" i="7"/>
  <c r="P39" i="7"/>
  <c r="T33" i="7"/>
  <c r="N56" i="7"/>
  <c r="N58" i="7"/>
  <c r="N32" i="7"/>
  <c r="P44" i="7"/>
  <c r="H40" i="7"/>
  <c r="J35" i="7"/>
  <c r="J23" i="7"/>
  <c r="P51" i="7"/>
  <c r="H23" i="7"/>
  <c r="F43" i="7"/>
  <c r="B7" i="7"/>
  <c r="J20" i="7"/>
  <c r="P11" i="7"/>
  <c r="T42" i="7"/>
  <c r="J50" i="7"/>
  <c r="P23" i="7"/>
  <c r="F11" i="7"/>
  <c r="H6" i="7"/>
  <c r="B11" i="7"/>
  <c r="F18" i="7"/>
  <c r="N44" i="7"/>
  <c r="F58" i="7"/>
  <c r="B43" i="7"/>
  <c r="D62" i="7"/>
  <c r="D58" i="7"/>
  <c r="D43" i="7"/>
  <c r="D61" i="7"/>
  <c r="D53" i="7"/>
  <c r="D46" i="7"/>
  <c r="D29" i="7"/>
  <c r="D23" i="7"/>
  <c r="D15" i="7"/>
  <c r="D49" i="7"/>
  <c r="D55" i="7"/>
  <c r="D52" i="7"/>
  <c r="D28" i="7"/>
  <c r="D25" i="7"/>
  <c r="D19" i="7"/>
  <c r="D31" i="7"/>
  <c r="D34" i="7"/>
  <c r="D13" i="7"/>
  <c r="D7" i="7"/>
  <c r="D37" i="7"/>
  <c r="D40" i="7"/>
  <c r="P36" i="7"/>
  <c r="H34" i="7"/>
  <c r="N55" i="7"/>
  <c r="P32" i="7"/>
  <c r="B28" i="7"/>
  <c r="D26" i="7"/>
  <c r="H32" i="7"/>
  <c r="B41" i="7"/>
  <c r="N20" i="7"/>
  <c r="P48" i="7"/>
  <c r="F21" i="7"/>
  <c r="J42" i="7"/>
  <c r="N9" i="7"/>
  <c r="H14" i="7"/>
  <c r="P41" i="7"/>
  <c r="N46" i="7"/>
  <c r="J22" i="7"/>
  <c r="B10" i="7"/>
  <c r="D5" i="7"/>
  <c r="H13" i="7"/>
  <c r="N61" i="7"/>
  <c r="N63" i="7"/>
  <c r="N57" i="7"/>
  <c r="N24" i="7"/>
  <c r="N33" i="7"/>
  <c r="N30" i="7"/>
  <c r="N40" i="7"/>
  <c r="N21" i="7"/>
  <c r="N39" i="7"/>
  <c r="N36" i="7"/>
  <c r="N15" i="7"/>
  <c r="N54" i="7"/>
  <c r="N51" i="7"/>
  <c r="N48" i="7"/>
  <c r="N22" i="7"/>
  <c r="N60" i="7"/>
  <c r="N27" i="7"/>
  <c r="N16" i="7"/>
  <c r="N45" i="7"/>
  <c r="N42" i="7"/>
  <c r="N12" i="7"/>
  <c r="N6" i="7"/>
  <c r="N52" i="7"/>
  <c r="N28" i="7"/>
  <c r="N18" i="7"/>
  <c r="B32" i="7"/>
  <c r="N53" i="7"/>
  <c r="N29" i="7"/>
  <c r="B44" i="7"/>
  <c r="B37" i="7"/>
  <c r="T56" i="7"/>
  <c r="T50" i="7"/>
  <c r="T44" i="7"/>
  <c r="T38" i="7"/>
  <c r="T32" i="7"/>
  <c r="T26" i="7"/>
  <c r="T53" i="7"/>
  <c r="T47" i="7"/>
  <c r="T41" i="7"/>
  <c r="T35" i="7"/>
  <c r="T29" i="7"/>
  <c r="T60" i="7"/>
  <c r="T43" i="7"/>
  <c r="T36" i="7"/>
  <c r="T23" i="7"/>
  <c r="T15" i="7"/>
  <c r="T11" i="7"/>
  <c r="T5" i="7"/>
  <c r="T55" i="7"/>
  <c r="T46" i="7"/>
  <c r="T54" i="7"/>
  <c r="T12" i="7"/>
  <c r="T6" i="7"/>
  <c r="T17" i="7"/>
  <c r="T4" i="7"/>
  <c r="T61" i="7"/>
  <c r="T58" i="7"/>
  <c r="T52" i="7"/>
  <c r="T28" i="7"/>
  <c r="T25" i="7"/>
  <c r="T20" i="7"/>
  <c r="T18" i="7"/>
  <c r="T13" i="7"/>
  <c r="T7" i="7"/>
  <c r="T16" i="7"/>
  <c r="T22" i="7"/>
  <c r="T40" i="7"/>
  <c r="T19" i="7"/>
  <c r="T10" i="7"/>
  <c r="T34" i="7"/>
  <c r="T14" i="7"/>
  <c r="T24" i="7"/>
  <c r="T9" i="7"/>
  <c r="H11" i="7"/>
  <c r="N7" i="7"/>
  <c r="T49" i="7"/>
  <c r="J7" i="7"/>
  <c r="D12" i="7"/>
  <c r="D10" i="7"/>
  <c r="J6" i="7"/>
  <c r="D41" i="7"/>
  <c r="F6" i="7"/>
  <c r="P9" i="7"/>
  <c r="H8" i="7"/>
  <c r="J9" i="7"/>
  <c r="P17" i="7"/>
  <c r="J26" i="7"/>
  <c r="N25" i="7"/>
  <c r="N13" i="7"/>
  <c r="N47" i="7"/>
  <c r="T8" i="7"/>
  <c r="F5" i="7"/>
  <c r="T30" i="7"/>
  <c r="B5" i="7"/>
  <c r="H7" i="7"/>
  <c r="D60" i="7"/>
  <c r="P33" i="7"/>
  <c r="D63" i="7"/>
  <c r="B62" i="7"/>
  <c r="D32" i="7"/>
  <c r="J24" i="7"/>
  <c r="P54" i="7"/>
  <c r="F22" i="7"/>
  <c r="T45" i="7"/>
  <c r="N23" i="7"/>
  <c r="J17" i="7"/>
  <c r="J57" i="7"/>
  <c r="H55" i="7"/>
  <c r="N35" i="7"/>
  <c r="W64" i="7"/>
  <c r="V31" i="7" s="1"/>
  <c r="N38" i="7"/>
  <c r="H61" i="7"/>
  <c r="N41" i="7"/>
  <c r="P4" i="7"/>
  <c r="B14" i="7"/>
  <c r="J16" i="7"/>
  <c r="J11" i="7"/>
  <c r="H5" i="7"/>
  <c r="B4" i="7"/>
  <c r="P29" i="7"/>
  <c r="D6" i="7"/>
  <c r="T38" i="6"/>
  <c r="T16" i="6"/>
  <c r="T47" i="6"/>
  <c r="T9" i="6"/>
  <c r="T65" i="6"/>
  <c r="T29" i="6"/>
  <c r="T31" i="6"/>
  <c r="T35" i="6"/>
  <c r="T32" i="6"/>
  <c r="T11" i="6"/>
  <c r="T44" i="6"/>
  <c r="T28" i="6"/>
  <c r="T25" i="6"/>
  <c r="T41" i="6"/>
  <c r="T8" i="6"/>
  <c r="T58" i="6"/>
  <c r="T22" i="6"/>
  <c r="T26" i="6"/>
  <c r="T56" i="6"/>
  <c r="T20" i="6"/>
  <c r="T53" i="6"/>
  <c r="T17" i="6"/>
  <c r="T52" i="6"/>
  <c r="T50" i="6"/>
  <c r="T60" i="6"/>
  <c r="T24" i="6"/>
  <c r="T49" i="6"/>
  <c r="T13" i="6"/>
  <c r="T46" i="6"/>
  <c r="T40" i="6"/>
  <c r="T48" i="6"/>
  <c r="T12" i="6"/>
  <c r="T62" i="6"/>
  <c r="T42" i="6"/>
  <c r="M66" i="6"/>
  <c r="T45" i="6"/>
  <c r="T59" i="6"/>
  <c r="T23" i="6"/>
  <c r="T61" i="6"/>
  <c r="T39" i="6"/>
  <c r="T33" i="6"/>
  <c r="T30" i="6"/>
  <c r="T63" i="6"/>
  <c r="T27" i="6"/>
  <c r="T57" i="6"/>
  <c r="T21" i="6"/>
  <c r="S66" i="6"/>
  <c r="T54" i="6"/>
  <c r="T18" i="6"/>
  <c r="T10" i="6"/>
  <c r="T51" i="6"/>
  <c r="T15" i="6"/>
  <c r="T43" i="6"/>
  <c r="T7" i="6"/>
  <c r="T36" i="6"/>
  <c r="T6" i="6"/>
  <c r="I66" i="5"/>
  <c r="L64" i="7" l="1"/>
  <c r="H64" i="7"/>
  <c r="V9" i="7"/>
  <c r="P64" i="7"/>
  <c r="V27" i="7"/>
  <c r="V5" i="7"/>
  <c r="V29" i="7"/>
  <c r="V10" i="7"/>
  <c r="V45" i="7"/>
  <c r="D64" i="7"/>
  <c r="V49" i="7"/>
  <c r="V24" i="7"/>
  <c r="V16" i="7"/>
  <c r="V19" i="7"/>
  <c r="V39" i="7"/>
  <c r="V38" i="7"/>
  <c r="V53" i="7"/>
  <c r="V60" i="7"/>
  <c r="V30" i="7"/>
  <c r="V44" i="7"/>
  <c r="V51" i="7"/>
  <c r="V46" i="7"/>
  <c r="V7" i="7"/>
  <c r="V6" i="7"/>
  <c r="V58" i="7"/>
  <c r="V18" i="7"/>
  <c r="V20" i="7"/>
  <c r="V26" i="7"/>
  <c r="V13" i="7"/>
  <c r="V50" i="7"/>
  <c r="V12" i="7"/>
  <c r="V22" i="7"/>
  <c r="V28" i="7"/>
  <c r="V52" i="7"/>
  <c r="V34" i="7"/>
  <c r="V48" i="7"/>
  <c r="V25" i="7"/>
  <c r="V32" i="7"/>
  <c r="V59" i="7"/>
  <c r="V21" i="7"/>
  <c r="F64" i="7"/>
  <c r="J64" i="7"/>
  <c r="V54" i="7"/>
  <c r="V4" i="7"/>
  <c r="V41" i="7"/>
  <c r="V33" i="7"/>
  <c r="B64" i="7"/>
  <c r="V47" i="7"/>
  <c r="V61" i="7"/>
  <c r="V37" i="7"/>
  <c r="V62" i="7"/>
  <c r="V56" i="7"/>
  <c r="V14" i="7"/>
  <c r="V63" i="7"/>
  <c r="V57" i="7"/>
  <c r="V11" i="7"/>
  <c r="V55" i="7"/>
  <c r="V8" i="7"/>
  <c r="V42" i="7"/>
  <c r="V40" i="7"/>
  <c r="V15" i="7"/>
  <c r="T64" i="7"/>
  <c r="V23" i="7"/>
  <c r="V43" i="7"/>
  <c r="V17" i="7"/>
  <c r="V35" i="7"/>
  <c r="V36" i="7"/>
  <c r="N64" i="7"/>
  <c r="T66" i="6"/>
  <c r="I63" i="4"/>
  <c r="I59" i="4"/>
  <c r="I55" i="4"/>
  <c r="I51" i="4"/>
  <c r="I47" i="4"/>
  <c r="I43" i="4"/>
  <c r="I39" i="4"/>
  <c r="I35" i="4"/>
  <c r="I31" i="4"/>
  <c r="I27" i="4"/>
  <c r="H66" i="4"/>
  <c r="E66" i="4"/>
  <c r="C66" i="4"/>
  <c r="A2" i="4"/>
  <c r="V64" i="7" l="1"/>
  <c r="I12" i="4"/>
  <c r="I20" i="4"/>
  <c r="I32" i="4"/>
  <c r="I44" i="4"/>
  <c r="I56" i="4"/>
  <c r="I64" i="4"/>
  <c r="I10" i="4"/>
  <c r="I22" i="4"/>
  <c r="I34" i="4"/>
  <c r="I42" i="4"/>
  <c r="I50" i="4"/>
  <c r="I62" i="4"/>
  <c r="I7" i="4"/>
  <c r="I15" i="4"/>
  <c r="I8" i="4"/>
  <c r="I28" i="4"/>
  <c r="I40" i="4"/>
  <c r="I48" i="4"/>
  <c r="I60" i="4"/>
  <c r="I6" i="4"/>
  <c r="I14" i="4"/>
  <c r="I26" i="4"/>
  <c r="I58" i="4"/>
  <c r="F66" i="4"/>
  <c r="I16" i="4"/>
  <c r="I24" i="4"/>
  <c r="I36" i="4"/>
  <c r="I52" i="4"/>
  <c r="I18" i="4"/>
  <c r="I30" i="4"/>
  <c r="I38" i="4"/>
  <c r="I46" i="4"/>
  <c r="I54" i="4"/>
  <c r="G66" i="4"/>
  <c r="I49" i="4"/>
  <c r="I9" i="4"/>
  <c r="I17" i="4"/>
  <c r="I29" i="4"/>
  <c r="I33" i="4"/>
  <c r="I53" i="4"/>
  <c r="I57" i="4"/>
  <c r="I65" i="4"/>
  <c r="I13" i="4"/>
  <c r="I21" i="4"/>
  <c r="I25" i="4"/>
  <c r="I37" i="4"/>
  <c r="I41" i="4"/>
  <c r="I45" i="4"/>
  <c r="I61" i="4"/>
  <c r="I19" i="4"/>
  <c r="I11" i="4"/>
  <c r="I23" i="4"/>
  <c r="D66" i="4"/>
  <c r="I66" i="4" l="1"/>
  <c r="C65" i="3"/>
  <c r="D65" i="3" l="1"/>
  <c r="F65" i="3"/>
  <c r="E65" i="3"/>
  <c r="G65" i="3"/>
  <c r="H5" i="3"/>
  <c r="H8" i="3"/>
  <c r="H11" i="3"/>
  <c r="H14" i="3"/>
  <c r="H17" i="3"/>
  <c r="H20" i="3"/>
  <c r="H23" i="3"/>
  <c r="H26" i="3"/>
  <c r="H29" i="3"/>
  <c r="H32" i="3"/>
  <c r="H35" i="3"/>
  <c r="H38" i="3"/>
  <c r="H41" i="3"/>
  <c r="H44" i="3"/>
  <c r="H47" i="3"/>
  <c r="H50" i="3"/>
  <c r="H53" i="3"/>
  <c r="H56" i="3"/>
  <c r="H59" i="3"/>
  <c r="H62" i="3"/>
  <c r="H6" i="3"/>
  <c r="H9" i="3"/>
  <c r="H12" i="3"/>
  <c r="H15" i="3"/>
  <c r="H18" i="3"/>
  <c r="H21" i="3"/>
  <c r="H24" i="3"/>
  <c r="H27" i="3"/>
  <c r="H30" i="3"/>
  <c r="H33" i="3"/>
  <c r="H36" i="3"/>
  <c r="H39" i="3"/>
  <c r="H42" i="3"/>
  <c r="H45" i="3"/>
  <c r="H48" i="3"/>
  <c r="H51" i="3"/>
  <c r="H54" i="3"/>
  <c r="H57" i="3"/>
  <c r="H60" i="3"/>
  <c r="H63" i="3"/>
  <c r="H7" i="3"/>
  <c r="H10" i="3"/>
  <c r="H13" i="3"/>
  <c r="H16" i="3"/>
  <c r="H19" i="3"/>
  <c r="H22" i="3"/>
  <c r="H25" i="3"/>
  <c r="H28" i="3"/>
  <c r="H31" i="3"/>
  <c r="H34" i="3"/>
  <c r="H37" i="3"/>
  <c r="H40" i="3"/>
  <c r="H43" i="3"/>
  <c r="H46" i="3"/>
  <c r="H49" i="3"/>
  <c r="H52" i="3"/>
  <c r="H55" i="3"/>
  <c r="H58" i="3"/>
  <c r="H61" i="3"/>
  <c r="H64" i="3"/>
  <c r="H65" i="3" l="1"/>
  <c r="H59" i="2" l="1"/>
  <c r="H52" i="2"/>
  <c r="H48" i="2"/>
  <c r="H42" i="2"/>
  <c r="H11" i="2"/>
  <c r="H6" i="2"/>
  <c r="H60" i="2" l="1"/>
  <c r="H34" i="2"/>
  <c r="H46" i="2"/>
  <c r="H58" i="2"/>
  <c r="H53" i="2"/>
  <c r="H47" i="2"/>
  <c r="H35" i="2"/>
  <c r="C65" i="2"/>
  <c r="H24" i="2"/>
  <c r="H10" i="2"/>
  <c r="H17" i="2"/>
  <c r="H41" i="2"/>
  <c r="H12" i="2"/>
  <c r="H54" i="2"/>
  <c r="F65" i="2"/>
  <c r="H36" i="2"/>
  <c r="H18" i="2"/>
  <c r="E65" i="2"/>
  <c r="G65" i="2"/>
  <c r="H30" i="2"/>
  <c r="H7" i="2"/>
  <c r="H13" i="2"/>
  <c r="H19" i="2"/>
  <c r="H25" i="2"/>
  <c r="H31" i="2"/>
  <c r="H37" i="2"/>
  <c r="H43" i="2"/>
  <c r="H49" i="2"/>
  <c r="H55" i="2"/>
  <c r="H61" i="2"/>
  <c r="H8" i="2"/>
  <c r="H14" i="2"/>
  <c r="H20" i="2"/>
  <c r="H26" i="2"/>
  <c r="H32" i="2"/>
  <c r="H38" i="2"/>
  <c r="H44" i="2"/>
  <c r="H50" i="2"/>
  <c r="H56" i="2"/>
  <c r="H62" i="2"/>
  <c r="H9" i="2"/>
  <c r="H15" i="2"/>
  <c r="H21" i="2"/>
  <c r="H27" i="2"/>
  <c r="H33" i="2"/>
  <c r="H39" i="2"/>
  <c r="H45" i="2"/>
  <c r="H51" i="2"/>
  <c r="H57" i="2"/>
  <c r="H63" i="2"/>
  <c r="D65" i="2"/>
  <c r="H16" i="2"/>
  <c r="H22" i="2"/>
  <c r="H28" i="2"/>
  <c r="H40" i="2"/>
  <c r="H64" i="2"/>
  <c r="H5" i="2"/>
  <c r="H23" i="2"/>
  <c r="H29" i="2"/>
  <c r="H65" i="2" l="1"/>
  <c r="H28" i="1" l="1"/>
  <c r="H40" i="1"/>
  <c r="H64" i="1"/>
  <c r="H17" i="1"/>
  <c r="H29" i="1"/>
  <c r="H41" i="1"/>
  <c r="H53" i="1"/>
  <c r="H65" i="1"/>
  <c r="H42" i="1"/>
  <c r="H54" i="1"/>
  <c r="H11" i="1"/>
  <c r="H23" i="1"/>
  <c r="H35" i="1"/>
  <c r="H9" i="1"/>
  <c r="H21" i="1"/>
  <c r="H33" i="1"/>
  <c r="H45" i="1"/>
  <c r="H57" i="1"/>
  <c r="N6" i="1"/>
  <c r="H19" i="1"/>
  <c r="H31" i="1"/>
  <c r="H43" i="1"/>
  <c r="H55" i="1"/>
  <c r="H12" i="1"/>
  <c r="N35" i="1"/>
  <c r="N59" i="1"/>
  <c r="H34" i="1"/>
  <c r="H46" i="1"/>
  <c r="H39" i="1"/>
  <c r="H51" i="1"/>
  <c r="H20" i="1"/>
  <c r="H44" i="1"/>
  <c r="H56" i="1"/>
  <c r="H13" i="1"/>
  <c r="H37" i="1"/>
  <c r="N46" i="1"/>
  <c r="H52" i="1"/>
  <c r="H16" i="1"/>
  <c r="N27" i="1"/>
  <c r="N39" i="1"/>
  <c r="O39" i="1" s="1"/>
  <c r="N51" i="1"/>
  <c r="O51" i="1" s="1"/>
  <c r="N63" i="1"/>
  <c r="N65" i="1"/>
  <c r="H63" i="1"/>
  <c r="H27" i="1"/>
  <c r="H15" i="1"/>
  <c r="H62" i="1"/>
  <c r="H50" i="1"/>
  <c r="H38" i="1"/>
  <c r="H26" i="1"/>
  <c r="H14" i="1"/>
  <c r="N25" i="1"/>
  <c r="N37" i="1"/>
  <c r="H61" i="1"/>
  <c r="H49" i="1"/>
  <c r="H25" i="1"/>
  <c r="H60" i="1"/>
  <c r="H48" i="1"/>
  <c r="H36" i="1"/>
  <c r="H24" i="1"/>
  <c r="H59" i="1"/>
  <c r="O59" i="1" s="1"/>
  <c r="H47" i="1"/>
  <c r="N28" i="1"/>
  <c r="O28" i="1" s="1"/>
  <c r="N40" i="1"/>
  <c r="O40" i="1" s="1"/>
  <c r="H58" i="1"/>
  <c r="H22" i="1"/>
  <c r="H10" i="1"/>
  <c r="N21" i="1"/>
  <c r="N33" i="1"/>
  <c r="N38" i="1"/>
  <c r="N50" i="1"/>
  <c r="N29" i="1"/>
  <c r="H32" i="1"/>
  <c r="H8" i="1"/>
  <c r="N31" i="1"/>
  <c r="H7" i="1"/>
  <c r="N24" i="1"/>
  <c r="N36" i="1"/>
  <c r="N48" i="1"/>
  <c r="H30" i="1"/>
  <c r="H18" i="1"/>
  <c r="H6" i="1"/>
  <c r="O6" i="1" s="1"/>
  <c r="N53" i="1"/>
  <c r="O53" i="1" s="1"/>
  <c r="N41" i="1"/>
  <c r="N17" i="1"/>
  <c r="N64" i="1"/>
  <c r="O64" i="1" s="1"/>
  <c r="N52" i="1"/>
  <c r="N16" i="1"/>
  <c r="N15" i="1"/>
  <c r="N62" i="1"/>
  <c r="N26" i="1"/>
  <c r="N14" i="1"/>
  <c r="N61" i="1"/>
  <c r="N49" i="1"/>
  <c r="N13" i="1"/>
  <c r="O13" i="1" s="1"/>
  <c r="N60" i="1"/>
  <c r="O60" i="1" s="1"/>
  <c r="N12" i="1"/>
  <c r="N47" i="1"/>
  <c r="N23" i="1"/>
  <c r="N11" i="1"/>
  <c r="N58" i="1"/>
  <c r="O58" i="1" s="1"/>
  <c r="N34" i="1"/>
  <c r="O34" i="1" s="1"/>
  <c r="N22" i="1"/>
  <c r="N10" i="1"/>
  <c r="N57" i="1"/>
  <c r="N45" i="1"/>
  <c r="N9" i="1"/>
  <c r="O9" i="1" s="1"/>
  <c r="N56" i="1"/>
  <c r="N44" i="1"/>
  <c r="N32" i="1"/>
  <c r="N20" i="1"/>
  <c r="N8" i="1"/>
  <c r="N55" i="1"/>
  <c r="N43" i="1"/>
  <c r="N19" i="1"/>
  <c r="N7" i="1"/>
  <c r="N54" i="1"/>
  <c r="N42" i="1"/>
  <c r="N30" i="1"/>
  <c r="O30" i="1" s="1"/>
  <c r="N18" i="1"/>
  <c r="F66" i="1"/>
  <c r="G66" i="1"/>
  <c r="I66" i="1"/>
  <c r="J66" i="1"/>
  <c r="K66" i="1"/>
  <c r="L66" i="1"/>
  <c r="M66" i="1"/>
  <c r="C66" i="1"/>
  <c r="D66" i="1"/>
  <c r="E66" i="1"/>
  <c r="O43" i="1" l="1"/>
  <c r="O65" i="1"/>
  <c r="O11" i="1"/>
  <c r="O17" i="1"/>
  <c r="O50" i="1"/>
  <c r="O62" i="1"/>
  <c r="O36" i="1"/>
  <c r="O35" i="1"/>
  <c r="O42" i="1"/>
  <c r="O57" i="1"/>
  <c r="O21" i="1"/>
  <c r="O54" i="1"/>
  <c r="O15" i="1"/>
  <c r="O37" i="1"/>
  <c r="O23" i="1"/>
  <c r="O18" i="1"/>
  <c r="O41" i="1"/>
  <c r="O29" i="1"/>
  <c r="O33" i="1"/>
  <c r="O19" i="1"/>
  <c r="O22" i="1"/>
  <c r="O55" i="1"/>
  <c r="O20" i="1"/>
  <c r="O31" i="1"/>
  <c r="O25" i="1"/>
  <c r="O44" i="1"/>
  <c r="O12" i="1"/>
  <c r="O27" i="1"/>
  <c r="O45" i="1"/>
  <c r="O49" i="1"/>
  <c r="O56" i="1"/>
  <c r="O61" i="1"/>
  <c r="O46" i="1"/>
  <c r="O26" i="1"/>
  <c r="O48" i="1"/>
  <c r="O8" i="1"/>
  <c r="O16" i="1"/>
  <c r="O24" i="1"/>
  <c r="O52" i="1"/>
  <c r="O63" i="1"/>
  <c r="O32" i="1"/>
  <c r="O47" i="1"/>
  <c r="H66" i="1"/>
  <c r="O38" i="1"/>
  <c r="O7" i="1"/>
  <c r="O10" i="1"/>
  <c r="O14" i="1"/>
  <c r="N66" i="1"/>
  <c r="O66" i="1" l="1"/>
</calcChain>
</file>

<file path=xl/sharedStrings.xml><?xml version="1.0" encoding="utf-8"?>
<sst xmlns="http://schemas.openxmlformats.org/spreadsheetml/2006/main" count="1000" uniqueCount="188">
  <si>
    <t>GOBIERNO DEL ESTADO DE TLAXCALA</t>
  </si>
  <si>
    <t>SECRETARÍA DE FINANZAS</t>
  </si>
  <si>
    <t>PARTICIPACIONES A MUNICIPIOS ENERO-DICIEMBRE DE 2024 (FONDO ESTATAL PARTICIPABLE)</t>
  </si>
  <si>
    <t>MUNICIPIO</t>
  </si>
  <si>
    <t>FGP</t>
  </si>
  <si>
    <t>FFM</t>
  </si>
  <si>
    <t>FOFIR</t>
  </si>
  <si>
    <t>IEPS</t>
  </si>
  <si>
    <t>TENENCIA FED</t>
  </si>
  <si>
    <t>ISAN COMP</t>
  </si>
  <si>
    <t>ISAN</t>
  </si>
  <si>
    <t xml:space="preserve">FOCO </t>
  </si>
  <si>
    <t xml:space="preserve">GASOLINAS Y DIESEL </t>
  </si>
  <si>
    <t xml:space="preserve">ISR EBINM </t>
  </si>
  <si>
    <t>REC. FEDERAL</t>
  </si>
  <si>
    <t>DIV. y ESP</t>
  </si>
  <si>
    <t>RIFAS SORT</t>
  </si>
  <si>
    <t>TENENCIA EST</t>
  </si>
  <si>
    <t>NÓMINAS</t>
  </si>
  <si>
    <t>HOSPEDAJE</t>
  </si>
  <si>
    <t>REC ESTATAL</t>
  </si>
  <si>
    <t>TOTAL 2024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</si>
  <si>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</si>
  <si>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</si>
  <si>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</si>
  <si>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</si>
  <si>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</si>
  <si>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</si>
  <si>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</si>
  <si>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</si>
  <si>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</si>
  <si>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</si>
  <si>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</si>
  <si>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</si>
  <si>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</si>
  <si>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</si>
  <si>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</si>
  <si>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</si>
  <si>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</si>
  <si>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</si>
  <si>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</si>
  <si>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</si>
  <si>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</si>
  <si>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</si>
  <si>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</si>
  <si>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</si>
  <si>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</si>
  <si>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</si>
  <si>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</si>
  <si>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</si>
  <si>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</si>
  <si>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</si>
  <si>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</si>
  <si>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</si>
  <si>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</si>
  <si>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</si>
  <si>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</si>
  <si>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</si>
  <si>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</si>
  <si>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</si>
  <si>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</si>
  <si>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</si>
  <si>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</si>
  <si>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</si>
  <si>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</si>
  <si>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</si>
  <si>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</si>
  <si>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</si>
  <si>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</si>
  <si>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</si>
  <si>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</si>
  <si>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</si>
  <si>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</si>
  <si>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</si>
  <si>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</si>
  <si>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</si>
  <si>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</si>
  <si>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</si>
  <si>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</si>
  <si>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</si>
  <si>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</si>
  <si>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</si>
  <si>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</si>
  <si>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</si>
  <si>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</si>
  <si>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</si>
  <si>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</si>
  <si>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</si>
  <si>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</si>
  <si>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</si>
  <si>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</si>
  <si>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</si>
  <si>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</si>
  <si>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</si>
  <si>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</si>
  <si>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</si>
  <si>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</si>
  <si>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</si>
  <si>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</si>
  <si>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</si>
  <si>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</si>
  <si>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</si>
  <si>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</si>
  <si>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</si>
  <si>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</si>
  <si>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</si>
  <si>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</si>
  <si>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</si>
  <si>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</si>
  <si>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</si>
  <si>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</si>
  <si>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</si>
  <si>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</si>
  <si>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</si>
  <si>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</si>
  <si>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</si>
  <si>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</si>
  <si>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</si>
  <si>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</si>
  <si>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</si>
  <si>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</si>
  <si>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</si>
  <si>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</si>
  <si>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</si>
  <si>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</si>
  <si>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</si>
  <si>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</si>
  <si>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</si>
  <si>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</si>
  <si>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</si>
  <si>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</si>
  <si>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</si>
  <si>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</si>
  <si>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</si>
  <si>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</si>
  <si>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</si>
  <si>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</si>
  <si>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</si>
  <si>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</si>
  <si>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</si>
  <si>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</si>
  <si>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</si>
  <si>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</si>
  <si>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</si>
  <si>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TOTAL FONDO DE COMPENSACIÓN ENE- DIC  DE 2024</t>
  </si>
  <si>
    <t>NO.</t>
  </si>
  <si>
    <t>PARTICIPACIÓN</t>
  </si>
  <si>
    <t>TOTAL A DISTRIB. DE ENE - DIC  2024</t>
  </si>
  <si>
    <t>FONDO I</t>
  </si>
  <si>
    <t xml:space="preserve">FONDO II </t>
  </si>
  <si>
    <t xml:space="preserve">FONDO III </t>
  </si>
  <si>
    <t xml:space="preserve">FONDO IV </t>
  </si>
  <si>
    <t xml:space="preserve">FONDO V </t>
  </si>
  <si>
    <t>(A)</t>
  </si>
  <si>
    <t>(B)</t>
  </si>
  <si>
    <t>(C)</t>
  </si>
  <si>
    <t>(D)</t>
  </si>
  <si>
    <t>(E)</t>
  </si>
  <si>
    <t>TOCATLÁN</t>
  </si>
  <si>
    <t>TOTAL FONDO DE GASOLINAS Y DIESEL  ENE- DIC  DE 2024 SHCP</t>
  </si>
  <si>
    <t xml:space="preserve">TOTAL DE PARTICIPACIONES A MUNICIPIOS </t>
  </si>
  <si>
    <t>PARTICIPACION</t>
  </si>
  <si>
    <t>TOTAL DE</t>
  </si>
  <si>
    <t xml:space="preserve">FONDO I </t>
  </si>
  <si>
    <t>FONDO III</t>
  </si>
  <si>
    <t>FONDO V</t>
  </si>
  <si>
    <t>FONDO VI</t>
  </si>
  <si>
    <t>PARTICIPACIONES</t>
  </si>
  <si>
    <t>TOTAL</t>
  </si>
  <si>
    <t>(F)</t>
  </si>
  <si>
    <t xml:space="preserve">PARTICIPACIONES A MUNICIPIOS ENERO-DICIEMBRE DE 2024 ESTIMACIÓN SHCP </t>
  </si>
  <si>
    <t>PARTICIPACIONES FEDERALES Y ESTATALES A LOS MUNICIPIOS PARA EL EJERCICIO FISCAL DE  2024 ESTIMACIÓN SHCP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</si>
  <si>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</si>
  <si>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</si>
  <si>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</si>
  <si>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</si>
  <si>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</si>
  <si>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Fondo de Compensación Impuesto Sobre Automoviles Nuevos</t>
  </si>
  <si>
    <t>Impuesto Sobre Automoviles Nuevos</t>
  </si>
  <si>
    <t xml:space="preserve">Fondo de Compensación </t>
  </si>
  <si>
    <t xml:space="preserve">Incentivo a la Venta Final de Gasolinas y Diesel </t>
  </si>
  <si>
    <t xml:space="preserve">ISR Enajenación de Bienes Inmuebles </t>
  </si>
  <si>
    <t xml:space="preserve">Total Ingresos Estatales Participables </t>
  </si>
  <si>
    <t>Total</t>
  </si>
  <si>
    <t>%</t>
  </si>
  <si>
    <t>Monto     Pesos)</t>
  </si>
  <si>
    <t>Monto    (Pesos)</t>
  </si>
  <si>
    <t>Monto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</si>
</sst>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%"/>
    <numFmt numFmtId="167" formatCode="_-* #,##0.00\ _P_t_s_-;\-* #,##0.00\ _P_t_s_-;_-* &quot;-&quot;??\ _P_t_s_-;_-@_-"/>
    <numFmt numFmtId="169" formatCode="0.000000"/>
  </numFmts>
  <fonts count="17" x14ac:knownFonts="1">
    <font>
      <sz val="10"/>
      <name val="Arial"/>
    </font>
    <font>
      <b/>
      <sz val="10"/>
      <name val="Comic Sans MS"/>
      <family val="4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omic Sans MS"/>
      <family val="4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</cellStyleXfs>
  <cellXfs count="159">
    <xf numFmtId="0" fontId="0" fillId="0" borderId="0" xfId="0"/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3" fillId="3" borderId="10" xfId="0" applyNumberFormat="1" applyFont="1" applyFill="1" applyBorder="1"/>
    <xf numFmtId="4" fontId="7" fillId="4" borderId="0" xfId="0" applyNumberFormat="1" applyFont="1" applyFill="1"/>
    <xf numFmtId="4" fontId="8" fillId="2" borderId="10" xfId="0" applyNumberFormat="1" applyFont="1" applyFill="1" applyBorder="1"/>
    <xf numFmtId="4" fontId="8" fillId="2" borderId="8" xfId="0" applyNumberFormat="1" applyFont="1" applyFill="1" applyBorder="1"/>
    <xf numFmtId="4" fontId="3" fillId="2" borderId="10" xfId="0" applyNumberFormat="1" applyFont="1" applyFill="1" applyBorder="1"/>
    <xf numFmtId="4" fontId="2" fillId="2" borderId="10" xfId="0" applyNumberFormat="1" applyFont="1" applyFill="1" applyBorder="1"/>
    <xf numFmtId="4" fontId="1" fillId="0" borderId="0" xfId="0" applyNumberFormat="1" applyFont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3" fillId="5" borderId="9" xfId="0" applyNumberFormat="1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/>
    <xf numFmtId="4" fontId="5" fillId="0" borderId="19" xfId="0" applyNumberFormat="1" applyFont="1" applyFill="1" applyBorder="1"/>
    <xf numFmtId="4" fontId="6" fillId="0" borderId="19" xfId="0" applyNumberFormat="1" applyFont="1" applyFill="1" applyBorder="1"/>
    <xf numFmtId="4" fontId="3" fillId="0" borderId="19" xfId="0" applyNumberFormat="1" applyFont="1" applyFill="1" applyBorder="1"/>
    <xf numFmtId="4" fontId="4" fillId="0" borderId="20" xfId="0" applyNumberFormat="1" applyFont="1" applyFill="1" applyBorder="1"/>
    <xf numFmtId="4" fontId="5" fillId="0" borderId="20" xfId="0" applyNumberFormat="1" applyFont="1" applyFill="1" applyBorder="1"/>
    <xf numFmtId="4" fontId="6" fillId="0" borderId="20" xfId="0" applyNumberFormat="1" applyFont="1" applyFill="1" applyBorder="1"/>
    <xf numFmtId="4" fontId="3" fillId="0" borderId="20" xfId="0" applyNumberFormat="1" applyFont="1" applyFill="1" applyBorder="1"/>
    <xf numFmtId="4" fontId="4" fillId="0" borderId="21" xfId="0" applyNumberFormat="1" applyFont="1" applyFill="1" applyBorder="1"/>
    <xf numFmtId="4" fontId="5" fillId="0" borderId="21" xfId="0" applyNumberFormat="1" applyFont="1" applyFill="1" applyBorder="1"/>
    <xf numFmtId="4" fontId="6" fillId="0" borderId="21" xfId="0" applyNumberFormat="1" applyFont="1" applyFill="1" applyBorder="1"/>
    <xf numFmtId="4" fontId="3" fillId="0" borderId="21" xfId="0" applyNumberFormat="1" applyFont="1" applyFill="1" applyBorder="1"/>
    <xf numFmtId="39" fontId="7" fillId="0" borderId="0" xfId="2" applyNumberFormat="1" applyFont="1"/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39" fontId="2" fillId="0" borderId="0" xfId="2" applyNumberFormat="1" applyFont="1" applyAlignment="1">
      <alignment horizontal="center"/>
    </xf>
    <xf numFmtId="39" fontId="2" fillId="5" borderId="9" xfId="2" applyNumberFormat="1" applyFont="1" applyFill="1" applyBorder="1" applyAlignment="1">
      <alignment horizontal="center" vertical="center" wrapText="1"/>
    </xf>
    <xf numFmtId="39" fontId="2" fillId="5" borderId="9" xfId="2" applyNumberFormat="1" applyFont="1" applyFill="1" applyBorder="1" applyAlignment="1">
      <alignment horizontal="center"/>
    </xf>
    <xf numFmtId="39" fontId="2" fillId="5" borderId="15" xfId="2" applyNumberFormat="1" applyFont="1" applyFill="1" applyBorder="1" applyAlignment="1">
      <alignment horizontal="center" vertical="center" wrapText="1"/>
    </xf>
    <xf numFmtId="39" fontId="2" fillId="5" borderId="15" xfId="2" applyNumberFormat="1" applyFont="1" applyFill="1" applyBorder="1" applyAlignment="1">
      <alignment horizontal="center"/>
    </xf>
    <xf numFmtId="0" fontId="9" fillId="5" borderId="15" xfId="2" applyFill="1" applyBorder="1" applyAlignment="1">
      <alignment horizontal="center" vertical="center" wrapText="1"/>
    </xf>
    <xf numFmtId="39" fontId="2" fillId="5" borderId="10" xfId="2" applyNumberFormat="1" applyFont="1" applyFill="1" applyBorder="1" applyAlignment="1">
      <alignment horizontal="center" vertical="center" wrapText="1"/>
    </xf>
    <xf numFmtId="39" fontId="2" fillId="5" borderId="10" xfId="2" applyNumberFormat="1" applyFont="1" applyFill="1" applyBorder="1" applyAlignment="1">
      <alignment horizontal="center"/>
    </xf>
    <xf numFmtId="0" fontId="9" fillId="5" borderId="10" xfId="2" applyFill="1" applyBorder="1" applyAlignment="1">
      <alignment horizontal="center" vertical="center" wrapText="1"/>
    </xf>
    <xf numFmtId="39" fontId="5" fillId="0" borderId="19" xfId="2" applyNumberFormat="1" applyFont="1" applyBorder="1"/>
    <xf numFmtId="4" fontId="7" fillId="0" borderId="19" xfId="2" applyNumberFormat="1" applyFont="1" applyBorder="1"/>
    <xf numFmtId="39" fontId="5" fillId="0" borderId="20" xfId="2" applyNumberFormat="1" applyFont="1" applyBorder="1"/>
    <xf numFmtId="4" fontId="7" fillId="0" borderId="20" xfId="2" applyNumberFormat="1" applyFont="1" applyBorder="1"/>
    <xf numFmtId="39" fontId="5" fillId="0" borderId="21" xfId="2" applyNumberFormat="1" applyFont="1" applyBorder="1"/>
    <xf numFmtId="4" fontId="7" fillId="0" borderId="21" xfId="2" applyNumberFormat="1" applyFont="1" applyBorder="1"/>
    <xf numFmtId="39" fontId="7" fillId="0" borderId="5" xfId="2" applyNumberFormat="1" applyFont="1" applyBorder="1"/>
    <xf numFmtId="39" fontId="10" fillId="5" borderId="10" xfId="2" applyNumberFormat="1" applyFont="1" applyFill="1" applyBorder="1"/>
    <xf numFmtId="39" fontId="2" fillId="0" borderId="0" xfId="2" applyNumberFormat="1" applyFont="1"/>
    <xf numFmtId="166" fontId="7" fillId="0" borderId="0" xfId="1" applyNumberFormat="1" applyFont="1" applyFill="1"/>
    <xf numFmtId="39" fontId="2" fillId="5" borderId="18" xfId="2" applyNumberFormat="1" applyFont="1" applyFill="1" applyBorder="1" applyAlignment="1">
      <alignment horizontal="center"/>
    </xf>
    <xf numFmtId="39" fontId="10" fillId="5" borderId="18" xfId="2" applyNumberFormat="1" applyFont="1" applyFill="1" applyBorder="1"/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39" fontId="10" fillId="0" borderId="6" xfId="2" applyNumberFormat="1" applyFont="1" applyBorder="1" applyAlignment="1">
      <alignment horizontal="center" vertical="center"/>
    </xf>
    <xf numFmtId="39" fontId="10" fillId="0" borderId="7" xfId="2" applyNumberFormat="1" applyFont="1" applyBorder="1" applyAlignment="1">
      <alignment horizontal="center" vertical="center"/>
    </xf>
    <xf numFmtId="39" fontId="10" fillId="0" borderId="8" xfId="2" applyNumberFormat="1" applyFont="1" applyBorder="1" applyAlignment="1">
      <alignment horizontal="center" vertical="center"/>
    </xf>
    <xf numFmtId="39" fontId="2" fillId="5" borderId="3" xfId="2" applyNumberFormat="1" applyFont="1" applyFill="1" applyBorder="1" applyAlignment="1">
      <alignment horizontal="center"/>
    </xf>
    <xf numFmtId="39" fontId="2" fillId="5" borderId="5" xfId="2" applyNumberFormat="1" applyFont="1" applyFill="1" applyBorder="1" applyAlignment="1">
      <alignment horizontal="center"/>
    </xf>
    <xf numFmtId="39" fontId="2" fillId="5" borderId="8" xfId="2" applyNumberFormat="1" applyFont="1" applyFill="1" applyBorder="1" applyAlignment="1">
      <alignment horizontal="center"/>
    </xf>
    <xf numFmtId="39" fontId="5" fillId="8" borderId="19" xfId="2" applyNumberFormat="1" applyFont="1" applyFill="1" applyBorder="1"/>
    <xf numFmtId="39" fontId="5" fillId="8" borderId="20" xfId="2" applyNumberFormat="1" applyFont="1" applyFill="1" applyBorder="1"/>
    <xf numFmtId="39" fontId="5" fillId="8" borderId="21" xfId="2" applyNumberFormat="1" applyFont="1" applyFill="1" applyBorder="1"/>
    <xf numFmtId="39" fontId="2" fillId="5" borderId="18" xfId="2" applyNumberFormat="1" applyFont="1" applyFill="1" applyBorder="1"/>
    <xf numFmtId="39" fontId="10" fillId="5" borderId="9" xfId="2" applyNumberFormat="1" applyFont="1" applyFill="1" applyBorder="1" applyAlignment="1">
      <alignment horizontal="center" vertical="center" wrapText="1"/>
    </xf>
    <xf numFmtId="39" fontId="10" fillId="5" borderId="3" xfId="2" applyNumberFormat="1" applyFont="1" applyFill="1" applyBorder="1" applyAlignment="1">
      <alignment horizontal="center"/>
    </xf>
    <xf numFmtId="39" fontId="10" fillId="5" borderId="9" xfId="2" applyNumberFormat="1" applyFont="1" applyFill="1" applyBorder="1" applyAlignment="1">
      <alignment horizontal="center"/>
    </xf>
    <xf numFmtId="39" fontId="10" fillId="0" borderId="0" xfId="2" applyNumberFormat="1" applyFont="1" applyAlignment="1">
      <alignment horizontal="center"/>
    </xf>
    <xf numFmtId="39" fontId="10" fillId="5" borderId="15" xfId="2" applyNumberFormat="1" applyFont="1" applyFill="1" applyBorder="1" applyAlignment="1">
      <alignment horizontal="center" vertical="center" wrapText="1"/>
    </xf>
    <xf numFmtId="39" fontId="10" fillId="5" borderId="5" xfId="2" applyNumberFormat="1" applyFont="1" applyFill="1" applyBorder="1" applyAlignment="1">
      <alignment horizontal="center"/>
    </xf>
    <xf numFmtId="39" fontId="10" fillId="5" borderId="15" xfId="2" applyNumberFormat="1" applyFont="1" applyFill="1" applyBorder="1" applyAlignment="1">
      <alignment horizontal="center"/>
    </xf>
    <xf numFmtId="39" fontId="10" fillId="5" borderId="10" xfId="2" applyNumberFormat="1" applyFont="1" applyFill="1" applyBorder="1" applyAlignment="1">
      <alignment horizontal="center" vertical="center" wrapText="1"/>
    </xf>
    <xf numFmtId="39" fontId="10" fillId="5" borderId="8" xfId="2" applyNumberFormat="1" applyFont="1" applyFill="1" applyBorder="1" applyAlignment="1">
      <alignment horizontal="center"/>
    </xf>
    <xf numFmtId="39" fontId="10" fillId="5" borderId="10" xfId="2" applyNumberFormat="1" applyFont="1" applyFill="1" applyBorder="1" applyAlignment="1">
      <alignment horizontal="center"/>
    </xf>
    <xf numFmtId="39" fontId="7" fillId="0" borderId="19" xfId="2" applyNumberFormat="1" applyFont="1" applyBorder="1"/>
    <xf numFmtId="39" fontId="7" fillId="8" borderId="19" xfId="2" applyNumberFormat="1" applyFont="1" applyFill="1" applyBorder="1"/>
    <xf numFmtId="3" fontId="7" fillId="0" borderId="19" xfId="2" applyNumberFormat="1" applyFont="1" applyBorder="1"/>
    <xf numFmtId="39" fontId="7" fillId="0" borderId="20" xfId="2" applyNumberFormat="1" applyFont="1" applyBorder="1"/>
    <xf numFmtId="3" fontId="7" fillId="0" borderId="20" xfId="2" applyNumberFormat="1" applyFont="1" applyBorder="1"/>
    <xf numFmtId="39" fontId="7" fillId="8" borderId="20" xfId="2" applyNumberFormat="1" applyFont="1" applyFill="1" applyBorder="1"/>
    <xf numFmtId="39" fontId="7" fillId="0" borderId="21" xfId="2" applyNumberFormat="1" applyFont="1" applyBorder="1"/>
    <xf numFmtId="39" fontId="7" fillId="8" borderId="21" xfId="2" applyNumberFormat="1" applyFont="1" applyFill="1" applyBorder="1"/>
    <xf numFmtId="3" fontId="7" fillId="0" borderId="21" xfId="2" applyNumberFormat="1" applyFont="1" applyBorder="1"/>
    <xf numFmtId="3" fontId="10" fillId="5" borderId="18" xfId="2" applyNumberFormat="1" applyFont="1" applyFill="1" applyBorder="1"/>
    <xf numFmtId="39" fontId="10" fillId="0" borderId="0" xfId="2" applyNumberFormat="1" applyFont="1"/>
    <xf numFmtId="0" fontId="6" fillId="0" borderId="0" xfId="2" applyFont="1"/>
    <xf numFmtId="4" fontId="12" fillId="0" borderId="1" xfId="2" applyNumberFormat="1" applyFont="1" applyBorder="1" applyAlignment="1">
      <alignment horizontal="center"/>
    </xf>
    <xf numFmtId="4" fontId="12" fillId="0" borderId="2" xfId="2" applyNumberFormat="1" applyFont="1" applyBorder="1" applyAlignment="1">
      <alignment horizontal="center"/>
    </xf>
    <xf numFmtId="4" fontId="12" fillId="0" borderId="3" xfId="2" applyNumberFormat="1" applyFont="1" applyBorder="1" applyAlignment="1">
      <alignment horizontal="center"/>
    </xf>
    <xf numFmtId="4" fontId="12" fillId="0" borderId="4" xfId="2" applyNumberFormat="1" applyFont="1" applyBorder="1" applyAlignment="1">
      <alignment horizontal="center"/>
    </xf>
    <xf numFmtId="4" fontId="12" fillId="0" borderId="0" xfId="2" applyNumberFormat="1" applyFont="1" applyAlignment="1">
      <alignment horizontal="center"/>
    </xf>
    <xf numFmtId="4" fontId="12" fillId="0" borderId="5" xfId="2" applyNumberFormat="1" applyFont="1" applyBorder="1" applyAlignment="1">
      <alignment horizontal="center"/>
    </xf>
    <xf numFmtId="3" fontId="8" fillId="4" borderId="9" xfId="2" applyNumberFormat="1" applyFont="1" applyFill="1" applyBorder="1"/>
    <xf numFmtId="3" fontId="8" fillId="4" borderId="15" xfId="2" applyNumberFormat="1" applyFont="1" applyFill="1" applyBorder="1"/>
    <xf numFmtId="3" fontId="8" fillId="4" borderId="10" xfId="2" applyNumberFormat="1" applyFont="1" applyFill="1" applyBorder="1"/>
    <xf numFmtId="4" fontId="4" fillId="4" borderId="0" xfId="2" applyNumberFormat="1" applyFont="1" applyFill="1"/>
    <xf numFmtId="3" fontId="8" fillId="2" borderId="10" xfId="2" applyNumberFormat="1" applyFont="1" applyFill="1" applyBorder="1"/>
    <xf numFmtId="4" fontId="11" fillId="5" borderId="9" xfId="2" applyNumberFormat="1" applyFont="1" applyFill="1" applyBorder="1" applyAlignment="1">
      <alignment horizontal="center"/>
    </xf>
    <xf numFmtId="4" fontId="8" fillId="5" borderId="9" xfId="2" applyNumberFormat="1" applyFont="1" applyFill="1" applyBorder="1" applyAlignment="1">
      <alignment horizontal="center" vertical="center"/>
    </xf>
    <xf numFmtId="4" fontId="8" fillId="5" borderId="9" xfId="2" applyNumberFormat="1" applyFont="1" applyFill="1" applyBorder="1" applyAlignment="1">
      <alignment horizontal="center" vertical="center" wrapText="1"/>
    </xf>
    <xf numFmtId="4" fontId="11" fillId="5" borderId="10" xfId="2" applyNumberFormat="1" applyFont="1" applyFill="1" applyBorder="1" applyAlignment="1">
      <alignment horizontal="center"/>
    </xf>
    <xf numFmtId="4" fontId="8" fillId="5" borderId="10" xfId="2" applyNumberFormat="1" applyFont="1" applyFill="1" applyBorder="1" applyAlignment="1">
      <alignment horizontal="center" vertical="center"/>
    </xf>
    <xf numFmtId="4" fontId="8" fillId="5" borderId="10" xfId="2" applyNumberFormat="1" applyFont="1" applyFill="1" applyBorder="1" applyAlignment="1">
      <alignment horizontal="center" vertical="center" wrapText="1"/>
    </xf>
    <xf numFmtId="4" fontId="8" fillId="6" borderId="9" xfId="2" applyNumberFormat="1" applyFont="1" applyFill="1" applyBorder="1" applyAlignment="1">
      <alignment horizontal="center" vertical="center"/>
    </xf>
    <xf numFmtId="4" fontId="8" fillId="6" borderId="10" xfId="2" applyNumberFormat="1" applyFont="1" applyFill="1" applyBorder="1" applyAlignment="1">
      <alignment horizontal="center" vertical="center"/>
    </xf>
    <xf numFmtId="3" fontId="8" fillId="6" borderId="9" xfId="2" applyNumberFormat="1" applyFont="1" applyFill="1" applyBorder="1"/>
    <xf numFmtId="3" fontId="6" fillId="6" borderId="11" xfId="2" applyNumberFormat="1" applyFont="1" applyFill="1" applyBorder="1"/>
    <xf numFmtId="3" fontId="6" fillId="6" borderId="12" xfId="2" applyNumberFormat="1" applyFont="1" applyFill="1" applyBorder="1"/>
    <xf numFmtId="3" fontId="8" fillId="6" borderId="3" xfId="2" applyNumberFormat="1" applyFont="1" applyFill="1" applyBorder="1"/>
    <xf numFmtId="3" fontId="8" fillId="6" borderId="15" xfId="2" applyNumberFormat="1" applyFont="1" applyFill="1" applyBorder="1"/>
    <xf numFmtId="3" fontId="6" fillId="6" borderId="14" xfId="2" applyNumberFormat="1" applyFont="1" applyFill="1" applyBorder="1"/>
    <xf numFmtId="3" fontId="6" fillId="6" borderId="13" xfId="2" applyNumberFormat="1" applyFont="1" applyFill="1" applyBorder="1"/>
    <xf numFmtId="3" fontId="8" fillId="6" borderId="5" xfId="2" applyNumberFormat="1" applyFont="1" applyFill="1" applyBorder="1"/>
    <xf numFmtId="3" fontId="8" fillId="6" borderId="10" xfId="2" applyNumberFormat="1" applyFont="1" applyFill="1" applyBorder="1"/>
    <xf numFmtId="3" fontId="6" fillId="6" borderId="16" xfId="2" applyNumberFormat="1" applyFont="1" applyFill="1" applyBorder="1"/>
    <xf numFmtId="3" fontId="6" fillId="6" borderId="17" xfId="2" applyNumberFormat="1" applyFont="1" applyFill="1" applyBorder="1"/>
    <xf numFmtId="3" fontId="8" fillId="6" borderId="8" xfId="2" applyNumberFormat="1" applyFont="1" applyFill="1" applyBorder="1"/>
    <xf numFmtId="3" fontId="8" fillId="6" borderId="18" xfId="2" applyNumberFormat="1" applyFont="1" applyFill="1" applyBorder="1"/>
    <xf numFmtId="4" fontId="11" fillId="2" borderId="10" xfId="2" applyNumberFormat="1" applyFont="1" applyFill="1" applyBorder="1"/>
    <xf numFmtId="4" fontId="4" fillId="4" borderId="19" xfId="2" applyNumberFormat="1" applyFont="1" applyFill="1" applyBorder="1"/>
    <xf numFmtId="3" fontId="6" fillId="4" borderId="19" xfId="2" applyNumberFormat="1" applyFont="1" applyFill="1" applyBorder="1"/>
    <xf numFmtId="4" fontId="4" fillId="4" borderId="20" xfId="2" applyNumberFormat="1" applyFont="1" applyFill="1" applyBorder="1"/>
    <xf numFmtId="3" fontId="6" fillId="4" borderId="20" xfId="2" applyNumberFormat="1" applyFont="1" applyFill="1" applyBorder="1"/>
    <xf numFmtId="4" fontId="4" fillId="4" borderId="21" xfId="2" applyNumberFormat="1" applyFont="1" applyFill="1" applyBorder="1"/>
    <xf numFmtId="3" fontId="6" fillId="4" borderId="21" xfId="2" applyNumberFormat="1" applyFont="1" applyFill="1" applyBorder="1"/>
    <xf numFmtId="0" fontId="13" fillId="0" borderId="0" xfId="2" applyFont="1"/>
    <xf numFmtId="4" fontId="13" fillId="0" borderId="0" xfId="2" applyNumberFormat="1" applyFont="1"/>
    <xf numFmtId="0" fontId="14" fillId="7" borderId="9" xfId="2" applyFont="1" applyFill="1" applyBorder="1" applyAlignment="1">
      <alignment horizontal="center" vertical="center"/>
    </xf>
    <xf numFmtId="0" fontId="14" fillId="7" borderId="22" xfId="2" applyFont="1" applyFill="1" applyBorder="1" applyAlignment="1">
      <alignment horizontal="center" vertical="center" wrapText="1"/>
    </xf>
    <xf numFmtId="0" fontId="14" fillId="7" borderId="2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/>
    </xf>
    <xf numFmtId="0" fontId="14" fillId="7" borderId="5" xfId="2" applyFont="1" applyFill="1" applyBorder="1" applyAlignment="1">
      <alignment horizontal="center" vertical="center" wrapText="1"/>
    </xf>
    <xf numFmtId="0" fontId="14" fillId="7" borderId="3" xfId="2" applyFont="1" applyFill="1" applyBorder="1" applyAlignment="1">
      <alignment horizontal="center" vertical="center" wrapText="1"/>
    </xf>
    <xf numFmtId="0" fontId="14" fillId="7" borderId="9" xfId="2" applyFont="1" applyFill="1" applyBorder="1" applyAlignment="1">
      <alignment horizontal="center" vertical="center" wrapText="1"/>
    </xf>
    <xf numFmtId="4" fontId="14" fillId="7" borderId="5" xfId="2" applyNumberFormat="1" applyFont="1" applyFill="1" applyBorder="1" applyAlignment="1">
      <alignment horizontal="center" vertical="center" wrapText="1"/>
    </xf>
    <xf numFmtId="0" fontId="16" fillId="9" borderId="9" xfId="2" applyFont="1" applyFill="1" applyBorder="1" applyAlignment="1">
      <alignment horizontal="justify" vertical="center" wrapText="1"/>
    </xf>
    <xf numFmtId="169" fontId="16" fillId="9" borderId="9" xfId="2" applyNumberFormat="1" applyFont="1" applyFill="1" applyBorder="1" applyAlignment="1">
      <alignment horizontal="right" vertical="center" wrapText="1"/>
    </xf>
    <xf numFmtId="3" fontId="13" fillId="9" borderId="9" xfId="2" applyNumberFormat="1" applyFont="1" applyFill="1" applyBorder="1" applyAlignment="1">
      <alignment horizontal="right" vertical="center" wrapText="1"/>
    </xf>
    <xf numFmtId="169" fontId="14" fillId="9" borderId="9" xfId="2" applyNumberFormat="1" applyFont="1" applyFill="1" applyBorder="1" applyAlignment="1">
      <alignment horizontal="right" vertical="center" wrapText="1"/>
    </xf>
    <xf numFmtId="3" fontId="15" fillId="9" borderId="9" xfId="2" applyNumberFormat="1" applyFont="1" applyFill="1" applyBorder="1" applyAlignment="1">
      <alignment horizontal="right" vertical="center" wrapText="1"/>
    </xf>
    <xf numFmtId="0" fontId="16" fillId="9" borderId="15" xfId="2" applyFont="1" applyFill="1" applyBorder="1" applyAlignment="1">
      <alignment horizontal="justify" vertical="center" wrapText="1"/>
    </xf>
    <xf numFmtId="169" fontId="16" fillId="9" borderId="15" xfId="2" applyNumberFormat="1" applyFont="1" applyFill="1" applyBorder="1" applyAlignment="1">
      <alignment horizontal="right" vertical="center" wrapText="1"/>
    </xf>
    <xf numFmtId="3" fontId="13" fillId="9" borderId="15" xfId="2" applyNumberFormat="1" applyFont="1" applyFill="1" applyBorder="1" applyAlignment="1">
      <alignment horizontal="right" vertical="center" wrapText="1"/>
    </xf>
    <xf numFmtId="169" fontId="14" fillId="9" borderId="15" xfId="2" applyNumberFormat="1" applyFont="1" applyFill="1" applyBorder="1" applyAlignment="1">
      <alignment horizontal="right" vertical="center" wrapText="1"/>
    </xf>
    <xf numFmtId="3" fontId="15" fillId="9" borderId="15" xfId="2" applyNumberFormat="1" applyFont="1" applyFill="1" applyBorder="1" applyAlignment="1">
      <alignment horizontal="right" vertical="center" wrapText="1"/>
    </xf>
    <xf numFmtId="0" fontId="16" fillId="9" borderId="10" xfId="2" applyFont="1" applyFill="1" applyBorder="1" applyAlignment="1">
      <alignment horizontal="justify" vertical="center" wrapText="1"/>
    </xf>
    <xf numFmtId="169" fontId="16" fillId="9" borderId="10" xfId="2" applyNumberFormat="1" applyFont="1" applyFill="1" applyBorder="1" applyAlignment="1">
      <alignment horizontal="right" vertical="center" wrapText="1"/>
    </xf>
    <xf numFmtId="3" fontId="13" fillId="9" borderId="10" xfId="2" applyNumberFormat="1" applyFont="1" applyFill="1" applyBorder="1" applyAlignment="1">
      <alignment horizontal="right" vertical="center" wrapText="1"/>
    </xf>
    <xf numFmtId="169" fontId="14" fillId="9" borderId="10" xfId="2" applyNumberFormat="1" applyFont="1" applyFill="1" applyBorder="1" applyAlignment="1">
      <alignment horizontal="right" vertical="center" wrapText="1"/>
    </xf>
    <xf numFmtId="3" fontId="15" fillId="9" borderId="10" xfId="2" applyNumberFormat="1" applyFont="1" applyFill="1" applyBorder="1" applyAlignment="1">
      <alignment horizontal="right" vertical="center" wrapText="1"/>
    </xf>
    <xf numFmtId="0" fontId="15" fillId="7" borderId="10" xfId="2" applyFont="1" applyFill="1" applyBorder="1"/>
    <xf numFmtId="169" fontId="15" fillId="7" borderId="10" xfId="2" applyNumberFormat="1" applyFont="1" applyFill="1" applyBorder="1"/>
    <xf numFmtId="3" fontId="15" fillId="7" borderId="10" xfId="3" applyNumberFormat="1" applyFont="1" applyFill="1" applyBorder="1"/>
    <xf numFmtId="0" fontId="14" fillId="0" borderId="22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</cellXfs>
  <cellStyles count="4">
    <cellStyle name="Millares 2" xfId="3" xr:uid="{E010A72B-921C-4494-BBB5-3F27BDF5223E}"/>
    <cellStyle name="Normal" xfId="0" builtinId="0"/>
    <cellStyle name="Normal 2" xfId="2" xr:uid="{08903360-F3B2-4F5A-9B5D-9E61839C9179}"/>
    <cellStyle name="Porcentaje 2" xfId="1" xr:uid="{DD54CFA6-3658-444D-902F-F46D6AC68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11540.16025/PARTIC.%20ISR%20EBINM%20%20DE%20ENE%20-%20DIC%20%20MPIOS%202024%20CALENDARIO%20shc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11540.42024/PARTIC.%20ISAN%20DE%20ENE%20-%20DIC%20%20MPIOS%202024%20CALENDARIO%20SHC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11540.19120/ESTIMACION%20MUNICIPIOS%202024%20X%20FONDO%20SHC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PARTICIPACIONES 2024"/>
      <sheetName val="FONDOS I"/>
      <sheetName val="FONDO II PREDIAL 25%"/>
      <sheetName val="FONDO III PREDIAL 10%"/>
      <sheetName val="FONDO  AGUA IV 25%"/>
      <sheetName val="FONDO  AGUA V 10%"/>
      <sheetName val="FONDO VI"/>
      <sheetName val="TOTALES"/>
      <sheetName val="CALENDARIO "/>
      <sheetName val="CALENDARIO REDON 24"/>
    </sheetNames>
    <sheetDataSet>
      <sheetData sheetId="0" refreshError="1"/>
      <sheetData sheetId="1"/>
      <sheetData sheetId="2">
        <row r="15">
          <cell r="F15">
            <v>1411.0584136586108</v>
          </cell>
        </row>
      </sheetData>
      <sheetData sheetId="3">
        <row r="11">
          <cell r="G11">
            <v>4861.2619059945819</v>
          </cell>
        </row>
      </sheetData>
      <sheetData sheetId="4">
        <row r="11">
          <cell r="F11">
            <v>468.61371818719675</v>
          </cell>
        </row>
      </sheetData>
      <sheetData sheetId="5">
        <row r="11">
          <cell r="G11">
            <v>4580.360280416653</v>
          </cell>
        </row>
      </sheetData>
      <sheetData sheetId="6">
        <row r="12">
          <cell r="G12">
            <v>48.564803985401738</v>
          </cell>
        </row>
      </sheetData>
      <sheetData sheetId="7">
        <row r="8">
          <cell r="B8" t="str">
            <v>ISR EBINM  ENE - DIC 2024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PARTICIPACIONES 2024"/>
      <sheetName val="FONDOS I"/>
      <sheetName val="FONDO II PREDIAL 25%"/>
      <sheetName val="FONDO III PREDIAL 10%"/>
      <sheetName val="FONDO  AGUA IV 25%"/>
      <sheetName val="FONDO  AGUA V 10%"/>
      <sheetName val="FONDO VI"/>
      <sheetName val="TOTALES"/>
      <sheetName val="CALENDARIO "/>
      <sheetName val="CALENDARIO REDON 24"/>
    </sheetNames>
    <sheetDataSet>
      <sheetData sheetId="0" refreshError="1"/>
      <sheetData sheetId="1"/>
      <sheetData sheetId="2">
        <row r="15">
          <cell r="F15">
            <v>11277.780906627591</v>
          </cell>
        </row>
        <row r="16">
          <cell r="F16">
            <v>31755.579912924801</v>
          </cell>
        </row>
        <row r="17">
          <cell r="F17">
            <v>19993.864377841175</v>
          </cell>
        </row>
        <row r="18">
          <cell r="F18">
            <v>28059.441518775086</v>
          </cell>
        </row>
        <row r="19">
          <cell r="F19">
            <v>141542.11189171523</v>
          </cell>
        </row>
        <row r="20">
          <cell r="F20">
            <v>12426.24895604318</v>
          </cell>
        </row>
        <row r="21">
          <cell r="F21">
            <v>12405.208320023354</v>
          </cell>
        </row>
        <row r="22">
          <cell r="F22">
            <v>89724.285533884817</v>
          </cell>
        </row>
        <row r="23">
          <cell r="F23">
            <v>128374.18051597312</v>
          </cell>
        </row>
        <row r="24">
          <cell r="F24">
            <v>67643.891417410734</v>
          </cell>
        </row>
        <row r="25">
          <cell r="F25">
            <v>28443.433126136937</v>
          </cell>
        </row>
        <row r="26">
          <cell r="F26">
            <v>10394.074193794833</v>
          </cell>
        </row>
        <row r="27">
          <cell r="F27">
            <v>30389.69195797099</v>
          </cell>
        </row>
        <row r="28">
          <cell r="F28">
            <v>8681.0157445138684</v>
          </cell>
        </row>
        <row r="29">
          <cell r="F29">
            <v>16509.88573022472</v>
          </cell>
        </row>
        <row r="30">
          <cell r="F30">
            <v>173171.44798852107</v>
          </cell>
        </row>
        <row r="31">
          <cell r="F31">
            <v>26633.938428431768</v>
          </cell>
        </row>
        <row r="32">
          <cell r="F32">
            <v>68329.465474390119</v>
          </cell>
        </row>
        <row r="33">
          <cell r="F33">
            <v>13157.411057732192</v>
          </cell>
        </row>
        <row r="34">
          <cell r="F34">
            <v>33377.462272786513</v>
          </cell>
        </row>
        <row r="35">
          <cell r="F35">
            <v>6196.467307839227</v>
          </cell>
        </row>
        <row r="36">
          <cell r="F36">
            <v>20325.254395153457</v>
          </cell>
        </row>
        <row r="37">
          <cell r="F37">
            <v>8337.3520228566849</v>
          </cell>
        </row>
        <row r="38">
          <cell r="F38">
            <v>32763.777055541537</v>
          </cell>
        </row>
        <row r="39">
          <cell r="F39">
            <v>46129.841087137022</v>
          </cell>
        </row>
        <row r="40">
          <cell r="F40">
            <v>49720.776301187601</v>
          </cell>
        </row>
        <row r="41">
          <cell r="F41">
            <v>58736.688835683715</v>
          </cell>
        </row>
        <row r="42">
          <cell r="F42">
            <v>15023.014118156905</v>
          </cell>
        </row>
        <row r="43">
          <cell r="F43">
            <v>10316.925195055466</v>
          </cell>
        </row>
        <row r="44">
          <cell r="F44">
            <v>20621.576685766027</v>
          </cell>
        </row>
        <row r="45">
          <cell r="F45">
            <v>7174.8568827612107</v>
          </cell>
        </row>
        <row r="46">
          <cell r="F46">
            <v>11284.794451967533</v>
          </cell>
        </row>
        <row r="47">
          <cell r="F47">
            <v>13480.034143369547</v>
          </cell>
        </row>
        <row r="48">
          <cell r="F48">
            <v>9975.0148597332663</v>
          </cell>
        </row>
        <row r="49">
          <cell r="F49">
            <v>5395.1697527507922</v>
          </cell>
        </row>
        <row r="50">
          <cell r="F50">
            <v>144984.00926729201</v>
          </cell>
        </row>
        <row r="51">
          <cell r="F51">
            <v>13942.928135805754</v>
          </cell>
        </row>
        <row r="52">
          <cell r="F52">
            <v>8128.6990489933951</v>
          </cell>
        </row>
        <row r="53">
          <cell r="F53">
            <v>16592.294887969045</v>
          </cell>
        </row>
        <row r="54">
          <cell r="F54">
            <v>13588.744096138655</v>
          </cell>
        </row>
        <row r="55">
          <cell r="F55">
            <v>42284.664854513525</v>
          </cell>
        </row>
        <row r="56">
          <cell r="F56">
            <v>9543.6818213268016</v>
          </cell>
        </row>
        <row r="57">
          <cell r="F57">
            <v>22748.434310103603</v>
          </cell>
        </row>
        <row r="58">
          <cell r="F58">
            <v>44285.278662732133</v>
          </cell>
        </row>
        <row r="59">
          <cell r="F59">
            <v>39054.92722546999</v>
          </cell>
        </row>
        <row r="60">
          <cell r="F60">
            <v>23369.133072688517</v>
          </cell>
        </row>
        <row r="61">
          <cell r="F61">
            <v>27133.65353390267</v>
          </cell>
        </row>
        <row r="62">
          <cell r="F62">
            <v>61866.483443633071</v>
          </cell>
        </row>
        <row r="63">
          <cell r="F63">
            <v>23777.672088740172</v>
          </cell>
        </row>
        <row r="64">
          <cell r="F64">
            <v>175156.2813197248</v>
          </cell>
        </row>
        <row r="65">
          <cell r="F65">
            <v>79670.368289077189</v>
          </cell>
        </row>
        <row r="66">
          <cell r="F66">
            <v>11035.813592399574</v>
          </cell>
        </row>
        <row r="67">
          <cell r="F67">
            <v>39502.040740891331</v>
          </cell>
        </row>
        <row r="68">
          <cell r="F68">
            <v>31571.474347751308</v>
          </cell>
        </row>
        <row r="69">
          <cell r="F69">
            <v>44898.963879977106</v>
          </cell>
        </row>
        <row r="70">
          <cell r="F70">
            <v>18587.648537182697</v>
          </cell>
        </row>
        <row r="71">
          <cell r="F71">
            <v>24892.825797791033</v>
          </cell>
        </row>
        <row r="72">
          <cell r="F72">
            <v>74066.545562463114</v>
          </cell>
        </row>
        <row r="73">
          <cell r="F73">
            <v>80159.563076538179</v>
          </cell>
        </row>
        <row r="74">
          <cell r="F74">
            <v>16143.427986212722</v>
          </cell>
        </row>
      </sheetData>
      <sheetData sheetId="3">
        <row r="11">
          <cell r="G11">
            <v>38853.279336177671</v>
          </cell>
        </row>
        <row r="12">
          <cell r="G12">
            <v>56329.039200558167</v>
          </cell>
        </row>
        <row r="13">
          <cell r="G13">
            <v>41482.241345555318</v>
          </cell>
        </row>
        <row r="14">
          <cell r="G14">
            <v>45344.947407843007</v>
          </cell>
        </row>
        <row r="15">
          <cell r="G15">
            <v>41005.597669591705</v>
          </cell>
        </row>
        <row r="16">
          <cell r="G16">
            <v>39021.215832975198</v>
          </cell>
        </row>
        <row r="17">
          <cell r="G17">
            <v>50484.399290623405</v>
          </cell>
        </row>
        <row r="18">
          <cell r="G18">
            <v>32624.720253488358</v>
          </cell>
        </row>
        <row r="19">
          <cell r="G19">
            <v>54919.881969827038</v>
          </cell>
        </row>
        <row r="20">
          <cell r="G20">
            <v>45130.871263754671</v>
          </cell>
        </row>
        <row r="21">
          <cell r="G21">
            <v>50935.052422816283</v>
          </cell>
        </row>
        <row r="22">
          <cell r="G22">
            <v>52925.346735719788</v>
          </cell>
        </row>
        <row r="23">
          <cell r="G23">
            <v>49546.932833729174</v>
          </cell>
        </row>
        <row r="24">
          <cell r="G24">
            <v>32606.472675418438</v>
          </cell>
        </row>
        <row r="25">
          <cell r="G25">
            <v>71080.357086459757</v>
          </cell>
        </row>
        <row r="26">
          <cell r="G26">
            <v>56114.698761784966</v>
          </cell>
        </row>
        <row r="27">
          <cell r="G27">
            <v>67027.727982092852</v>
          </cell>
        </row>
        <row r="28">
          <cell r="G28">
            <v>61811.753826054126</v>
          </cell>
        </row>
        <row r="29">
          <cell r="G29">
            <v>46125.462572025521</v>
          </cell>
        </row>
        <row r="30">
          <cell r="G30">
            <v>56184.783988294075</v>
          </cell>
        </row>
        <row r="31">
          <cell r="G31">
            <v>54349.500540480047</v>
          </cell>
        </row>
        <row r="32">
          <cell r="G32">
            <v>35533.963522628095</v>
          </cell>
        </row>
        <row r="33">
          <cell r="G33">
            <v>50381.458798391432</v>
          </cell>
        </row>
        <row r="34">
          <cell r="G34">
            <v>37870.261275542893</v>
          </cell>
        </row>
        <row r="35">
          <cell r="G35">
            <v>49557.150480982258</v>
          </cell>
        </row>
        <row r="36">
          <cell r="G36">
            <v>82797.633836185079</v>
          </cell>
        </row>
        <row r="37">
          <cell r="G37">
            <v>43359.521949063099</v>
          </cell>
        </row>
        <row r="38">
          <cell r="G38">
            <v>27666.911216585453</v>
          </cell>
        </row>
        <row r="39">
          <cell r="G39">
            <v>41725.159196834567</v>
          </cell>
        </row>
        <row r="40">
          <cell r="G40">
            <v>32581.729490162237</v>
          </cell>
        </row>
        <row r="41">
          <cell r="G41">
            <v>57853.824703434926</v>
          </cell>
        </row>
        <row r="42">
          <cell r="G42">
            <v>46692.558586062834</v>
          </cell>
        </row>
        <row r="43">
          <cell r="G43">
            <v>99012.623790556754</v>
          </cell>
        </row>
        <row r="44">
          <cell r="G44">
            <v>67170.509280514292</v>
          </cell>
        </row>
        <row r="45">
          <cell r="G45">
            <v>47231.618854577697</v>
          </cell>
        </row>
        <row r="46">
          <cell r="G46">
            <v>42556.635264689852</v>
          </cell>
        </row>
        <row r="47">
          <cell r="G47">
            <v>39067.597618829248</v>
          </cell>
        </row>
        <row r="48">
          <cell r="G48">
            <v>59031.06599303877</v>
          </cell>
        </row>
        <row r="49">
          <cell r="G49">
            <v>60714.443584164088</v>
          </cell>
        </row>
        <row r="50">
          <cell r="G50">
            <v>58120.417202616358</v>
          </cell>
        </row>
        <row r="51">
          <cell r="G51">
            <v>46257.06946675053</v>
          </cell>
        </row>
        <row r="52">
          <cell r="G52">
            <v>29907.801852071658</v>
          </cell>
        </row>
        <row r="53">
          <cell r="G53">
            <v>31688.485196862075</v>
          </cell>
        </row>
        <row r="54">
          <cell r="G54">
            <v>67273.28460539972</v>
          </cell>
        </row>
        <row r="55">
          <cell r="G55">
            <v>36488.359865392151</v>
          </cell>
        </row>
        <row r="56">
          <cell r="G56">
            <v>29327.262594957505</v>
          </cell>
        </row>
        <row r="57">
          <cell r="G57">
            <v>41613.414442174304</v>
          </cell>
        </row>
        <row r="58">
          <cell r="G58">
            <v>37964.106375283583</v>
          </cell>
        </row>
        <row r="59">
          <cell r="G59">
            <v>55985.655140914329</v>
          </cell>
        </row>
        <row r="60">
          <cell r="G60">
            <v>40257.462820609187</v>
          </cell>
        </row>
        <row r="61">
          <cell r="G61">
            <v>40342.401858435122</v>
          </cell>
        </row>
        <row r="62">
          <cell r="G62">
            <v>43876.123128020408</v>
          </cell>
        </row>
        <row r="63">
          <cell r="G63">
            <v>48879.132373821354</v>
          </cell>
        </row>
        <row r="64">
          <cell r="G64">
            <v>64389.537781453466</v>
          </cell>
        </row>
        <row r="65">
          <cell r="G65">
            <v>53465.051705107449</v>
          </cell>
        </row>
        <row r="66">
          <cell r="G66">
            <v>45654.709512736466</v>
          </cell>
        </row>
        <row r="67">
          <cell r="G67">
            <v>70808.113804648616</v>
          </cell>
        </row>
        <row r="68">
          <cell r="G68">
            <v>50186.230832704256</v>
          </cell>
        </row>
        <row r="69">
          <cell r="G69">
            <v>39007.871330965165</v>
          </cell>
        </row>
        <row r="70">
          <cell r="G70">
            <v>47245.457671562872</v>
          </cell>
        </row>
      </sheetData>
      <sheetData sheetId="4">
        <row r="11">
          <cell r="F11">
            <v>3745.3607819484332</v>
          </cell>
        </row>
        <row r="12">
          <cell r="F12">
            <v>8934.1177578141615</v>
          </cell>
        </row>
        <row r="13">
          <cell r="F13">
            <v>5841.9623387897764</v>
          </cell>
        </row>
        <row r="14">
          <cell r="F14">
            <v>23745.226692492281</v>
          </cell>
        </row>
        <row r="15">
          <cell r="F15">
            <v>254597.8072811442</v>
          </cell>
        </row>
        <row r="16">
          <cell r="F16">
            <v>4706.3567241742512</v>
          </cell>
        </row>
        <row r="17">
          <cell r="F17">
            <v>1871.171804853007</v>
          </cell>
        </row>
        <row r="18">
          <cell r="F18">
            <v>32377.605760279643</v>
          </cell>
        </row>
        <row r="19">
          <cell r="F19">
            <v>55127.497900465525</v>
          </cell>
        </row>
        <row r="20">
          <cell r="F20">
            <v>13674.688550642062</v>
          </cell>
        </row>
        <row r="21">
          <cell r="F21">
            <v>4341.0329899495437</v>
          </cell>
        </row>
        <row r="22">
          <cell r="F22">
            <v>4374.9063972614595</v>
          </cell>
        </row>
        <row r="23">
          <cell r="F23">
            <v>9273.0462856906215</v>
          </cell>
        </row>
        <row r="24">
          <cell r="F24">
            <v>1722.9116824826838</v>
          </cell>
        </row>
        <row r="25">
          <cell r="F25">
            <v>3940.9320258909611</v>
          </cell>
        </row>
        <row r="26">
          <cell r="F26">
            <v>110788.55865437399</v>
          </cell>
        </row>
        <row r="27">
          <cell r="F27">
            <v>4707.1442460040462</v>
          </cell>
        </row>
        <row r="28">
          <cell r="F28">
            <v>24820.976727048666</v>
          </cell>
        </row>
        <row r="29">
          <cell r="F29">
            <v>2631.6618315390215</v>
          </cell>
        </row>
        <row r="30">
          <cell r="F30">
            <v>14421.401730249439</v>
          </cell>
        </row>
        <row r="31">
          <cell r="F31">
            <v>890.92975951255028</v>
          </cell>
        </row>
        <row r="32">
          <cell r="F32">
            <v>1726.6574951758937</v>
          </cell>
        </row>
        <row r="33">
          <cell r="F33">
            <v>2405.2245832688545</v>
          </cell>
        </row>
        <row r="34">
          <cell r="F34">
            <v>19011.292548819551</v>
          </cell>
        </row>
        <row r="35">
          <cell r="F35">
            <v>9315.4434039599873</v>
          </cell>
        </row>
        <row r="36">
          <cell r="F36">
            <v>10188.211913214402</v>
          </cell>
        </row>
        <row r="37">
          <cell r="F37">
            <v>32156.410350349139</v>
          </cell>
        </row>
        <row r="38">
          <cell r="F38">
            <v>3753.2233733140847</v>
          </cell>
        </row>
        <row r="39">
          <cell r="F39">
            <v>1741.797319909153</v>
          </cell>
        </row>
        <row r="40">
          <cell r="F40">
            <v>1117.8656386931768</v>
          </cell>
        </row>
        <row r="41">
          <cell r="F41">
            <v>795.92870839937757</v>
          </cell>
        </row>
        <row r="42">
          <cell r="F42">
            <v>1126.5815448516187</v>
          </cell>
        </row>
        <row r="43">
          <cell r="F43">
            <v>4261.7059492631224</v>
          </cell>
        </row>
        <row r="44">
          <cell r="F44">
            <v>1600.7394668031452</v>
          </cell>
        </row>
        <row r="45">
          <cell r="F45">
            <v>1924.8362670942709</v>
          </cell>
        </row>
        <row r="46">
          <cell r="F46">
            <v>15865.424884583806</v>
          </cell>
        </row>
        <row r="47">
          <cell r="F47">
            <v>743.89664267332387</v>
          </cell>
        </row>
        <row r="48">
          <cell r="F48">
            <v>449.92418058152435</v>
          </cell>
        </row>
        <row r="49">
          <cell r="F49">
            <v>1955.3269857026819</v>
          </cell>
        </row>
        <row r="50">
          <cell r="F50">
            <v>1907.7128842130053</v>
          </cell>
        </row>
        <row r="51">
          <cell r="F51">
            <v>18679.755295446557</v>
          </cell>
        </row>
        <row r="52">
          <cell r="F52">
            <v>3172.3505945346546</v>
          </cell>
        </row>
        <row r="53">
          <cell r="F53">
            <v>3382.3981511472639</v>
          </cell>
        </row>
        <row r="54">
          <cell r="F54">
            <v>14261.342470685107</v>
          </cell>
        </row>
        <row r="55">
          <cell r="F55">
            <v>6273.7742483189513</v>
          </cell>
        </row>
        <row r="56">
          <cell r="F56">
            <v>5408.2546615207939</v>
          </cell>
        </row>
        <row r="57">
          <cell r="F57">
            <v>2787.182639349895</v>
          </cell>
        </row>
        <row r="58">
          <cell r="F58">
            <v>53152.911187852842</v>
          </cell>
        </row>
        <row r="59">
          <cell r="F59">
            <v>1253.4290483561394</v>
          </cell>
        </row>
        <row r="60">
          <cell r="F60">
            <v>186536.96889257059</v>
          </cell>
        </row>
        <row r="61">
          <cell r="F61">
            <v>19817.478446607463</v>
          </cell>
        </row>
        <row r="62">
          <cell r="F62">
            <v>1655.0552129205259</v>
          </cell>
        </row>
        <row r="63">
          <cell r="F63">
            <v>22699.299877028825</v>
          </cell>
        </row>
        <row r="64">
          <cell r="F64">
            <v>15445.886751987746</v>
          </cell>
        </row>
        <row r="65">
          <cell r="F65">
            <v>30403.854884127155</v>
          </cell>
        </row>
        <row r="66">
          <cell r="F66">
            <v>12411.249468482622</v>
          </cell>
        </row>
        <row r="67">
          <cell r="F67">
            <v>22742.189113369888</v>
          </cell>
        </row>
        <row r="68">
          <cell r="F68">
            <v>45536.637311416933</v>
          </cell>
        </row>
        <row r="69">
          <cell r="F69">
            <v>10373.061562490202</v>
          </cell>
        </row>
        <row r="70">
          <cell r="F70">
            <v>2802.1781183097946</v>
          </cell>
        </row>
      </sheetData>
      <sheetData sheetId="5">
        <row r="11">
          <cell r="G11">
            <v>36608.19369059513</v>
          </cell>
        </row>
        <row r="12">
          <cell r="G12">
            <v>41955.82261494008</v>
          </cell>
        </row>
        <row r="13">
          <cell r="G13">
            <v>40431.254565270836</v>
          </cell>
        </row>
        <row r="14">
          <cell r="G14">
            <v>59896.395605052297</v>
          </cell>
        </row>
        <row r="15">
          <cell r="G15">
            <v>35636.315656852057</v>
          </cell>
        </row>
        <row r="16">
          <cell r="G16">
            <v>29589.94233259976</v>
          </cell>
        </row>
        <row r="17">
          <cell r="G17">
            <v>40811.801274033038</v>
          </cell>
        </row>
        <row r="18">
          <cell r="G18">
            <v>39064.815725988854</v>
          </cell>
        </row>
        <row r="19">
          <cell r="G19">
            <v>36529.556632659798</v>
          </cell>
        </row>
        <row r="20">
          <cell r="G20">
            <v>38345.954511359865</v>
          </cell>
        </row>
        <row r="21">
          <cell r="G21">
            <v>19878.908306814061</v>
          </cell>
        </row>
        <row r="22">
          <cell r="G22">
            <v>46413.114280204907</v>
          </cell>
        </row>
        <row r="23">
          <cell r="G23">
            <v>30924.781346485794</v>
          </cell>
        </row>
        <row r="24">
          <cell r="G24">
            <v>33613.204537592414</v>
          </cell>
        </row>
        <row r="25">
          <cell r="G25">
            <v>47752.802816454794</v>
          </cell>
        </row>
        <row r="26">
          <cell r="G26">
            <v>34505.551122683224</v>
          </cell>
        </row>
        <row r="27">
          <cell r="G27">
            <v>38814.027363258356</v>
          </cell>
        </row>
        <row r="28">
          <cell r="G28">
            <v>113395.58846472111</v>
          </cell>
        </row>
        <row r="29">
          <cell r="G29">
            <v>25411.251917030841</v>
          </cell>
        </row>
        <row r="30">
          <cell r="G30">
            <v>47191.64008025467</v>
          </cell>
        </row>
        <row r="31">
          <cell r="G31">
            <v>39335.179633307947</v>
          </cell>
        </row>
        <row r="32">
          <cell r="G32">
            <v>19166.146597166746</v>
          </cell>
        </row>
        <row r="33">
          <cell r="G33">
            <v>66271.003019567317</v>
          </cell>
        </row>
        <row r="34">
          <cell r="G34">
            <v>9398.0690426222809</v>
          </cell>
        </row>
        <row r="35">
          <cell r="G35">
            <v>37374.913048323688</v>
          </cell>
        </row>
        <row r="36">
          <cell r="G36">
            <v>151392.07803996842</v>
          </cell>
        </row>
        <row r="37">
          <cell r="G37">
            <v>40305.6189220909</v>
          </cell>
        </row>
        <row r="38">
          <cell r="G38">
            <v>66042.911418057396</v>
          </cell>
        </row>
        <row r="39">
          <cell r="G39">
            <v>69051.587139094263</v>
          </cell>
        </row>
        <row r="40">
          <cell r="G40">
            <v>37360.740983219366</v>
          </cell>
        </row>
        <row r="41">
          <cell r="G41">
            <v>67108.331115716894</v>
          </cell>
        </row>
        <row r="42">
          <cell r="G42">
            <v>31775.066646094649</v>
          </cell>
        </row>
        <row r="43">
          <cell r="G43">
            <v>134947.88713264043</v>
          </cell>
        </row>
        <row r="44">
          <cell r="G44">
            <v>22417.386161276048</v>
          </cell>
        </row>
        <row r="45">
          <cell r="G45">
            <v>38800.375828719974</v>
          </cell>
        </row>
        <row r="46">
          <cell r="G46">
            <v>35436.09161016994</v>
          </cell>
        </row>
        <row r="47">
          <cell r="G47">
            <v>33342.23344586759</v>
          </cell>
        </row>
        <row r="48">
          <cell r="G48">
            <v>148963.58058019981</v>
          </cell>
        </row>
        <row r="49">
          <cell r="G49">
            <v>50452.96324470589</v>
          </cell>
        </row>
        <row r="50">
          <cell r="G50">
            <v>69305.827407775228</v>
          </cell>
        </row>
        <row r="51">
          <cell r="G51">
            <v>30164.144858014017</v>
          </cell>
        </row>
        <row r="52">
          <cell r="G52">
            <v>40366.130364508535</v>
          </cell>
        </row>
        <row r="53">
          <cell r="G53">
            <v>37576.275233157081</v>
          </cell>
        </row>
        <row r="54">
          <cell r="G54">
            <v>122435.49539177003</v>
          </cell>
        </row>
        <row r="55">
          <cell r="G55">
            <v>55456.063184856983</v>
          </cell>
        </row>
        <row r="56">
          <cell r="G56">
            <v>55507.06211872671</v>
          </cell>
        </row>
        <row r="57">
          <cell r="G57">
            <v>30560.540006585059</v>
          </cell>
        </row>
        <row r="58">
          <cell r="G58">
            <v>34752.065093363592</v>
          </cell>
        </row>
        <row r="59">
          <cell r="G59">
            <v>63099.201241738236</v>
          </cell>
        </row>
        <row r="60">
          <cell r="G60">
            <v>42160.194284973477</v>
          </cell>
        </row>
        <row r="61">
          <cell r="G61">
            <v>53065.580549961378</v>
          </cell>
        </row>
        <row r="62">
          <cell r="G62">
            <v>37603.35865809604</v>
          </cell>
        </row>
        <row r="63">
          <cell r="G63">
            <v>37405.675506711763</v>
          </cell>
        </row>
        <row r="64">
          <cell r="G64">
            <v>57990.7099064254</v>
          </cell>
        </row>
        <row r="65">
          <cell r="G65">
            <v>29846.798790198136</v>
          </cell>
        </row>
        <row r="66">
          <cell r="G66">
            <v>75230.200709920478</v>
          </cell>
        </row>
        <row r="67">
          <cell r="G67">
            <v>18663.838670641751</v>
          </cell>
        </row>
        <row r="68">
          <cell r="G68">
            <v>37219.434299162887</v>
          </cell>
        </row>
        <row r="69">
          <cell r="G69">
            <v>49794.538534637162</v>
          </cell>
        </row>
        <row r="70">
          <cell r="G70">
            <v>29530.678735115303</v>
          </cell>
        </row>
      </sheetData>
      <sheetData sheetId="6">
        <row r="12">
          <cell r="G12">
            <v>388.15063488447879</v>
          </cell>
        </row>
        <row r="13">
          <cell r="G13">
            <v>4996.5775549068758</v>
          </cell>
        </row>
        <row r="14">
          <cell r="G14">
            <v>4832.9752988604005</v>
          </cell>
        </row>
        <row r="15">
          <cell r="G15">
            <v>22852.311315771934</v>
          </cell>
        </row>
        <row r="16">
          <cell r="G16">
            <v>250661.84948029599</v>
          </cell>
        </row>
        <row r="17">
          <cell r="G17">
            <v>4483.3595408222682</v>
          </cell>
        </row>
        <row r="18">
          <cell r="G18">
            <v>2380.6202155652791</v>
          </cell>
        </row>
        <row r="19">
          <cell r="G19">
            <v>39712.790797796923</v>
          </cell>
        </row>
        <row r="20">
          <cell r="G20">
            <v>103495.36127884718</v>
          </cell>
        </row>
        <row r="21">
          <cell r="G21">
            <v>12260.75483781298</v>
          </cell>
        </row>
        <row r="22">
          <cell r="G22">
            <v>3432.4186629791147</v>
          </cell>
        </row>
        <row r="23">
          <cell r="G23">
            <v>6144.4413708696275</v>
          </cell>
        </row>
        <row r="24">
          <cell r="G24">
            <v>4908.8443606561132</v>
          </cell>
        </row>
        <row r="25">
          <cell r="G25">
            <v>1513.4614578655714</v>
          </cell>
        </row>
        <row r="26">
          <cell r="G26">
            <v>3759.8637670419771</v>
          </cell>
        </row>
        <row r="27">
          <cell r="G27">
            <v>126962.73542917089</v>
          </cell>
        </row>
        <row r="28">
          <cell r="G28">
            <v>7639.3564574865804</v>
          </cell>
        </row>
        <row r="29">
          <cell r="G29">
            <v>3719.9147272617179</v>
          </cell>
        </row>
        <row r="30">
          <cell r="G30">
            <v>7470.2904201720867</v>
          </cell>
        </row>
        <row r="31">
          <cell r="G31">
            <v>7564.9375151230333</v>
          </cell>
        </row>
        <row r="32">
          <cell r="G32">
            <v>952.7338060711038</v>
          </cell>
        </row>
        <row r="33">
          <cell r="G33">
            <v>2801.9042202261103</v>
          </cell>
        </row>
        <row r="34">
          <cell r="G34">
            <v>2964.0014062392793</v>
          </cell>
        </row>
        <row r="35">
          <cell r="G35">
            <v>2570.5980986731079</v>
          </cell>
        </row>
        <row r="36">
          <cell r="G36">
            <v>8954.487257376868</v>
          </cell>
        </row>
        <row r="37">
          <cell r="G37">
            <v>19367.516225083575</v>
          </cell>
        </row>
        <row r="38">
          <cell r="G38">
            <v>7018.2926676475536</v>
          </cell>
        </row>
        <row r="39">
          <cell r="G39">
            <v>3745.7283745724549</v>
          </cell>
        </row>
        <row r="40">
          <cell r="G40">
            <v>6146.1409178369786</v>
          </cell>
        </row>
        <row r="41">
          <cell r="G41">
            <v>5427.5649001987094</v>
          </cell>
        </row>
        <row r="42">
          <cell r="G42">
            <v>2653.5139726402076</v>
          </cell>
        </row>
        <row r="43">
          <cell r="G43">
            <v>1737.30365296785</v>
          </cell>
        </row>
        <row r="44">
          <cell r="G44">
            <v>3571.4369272562844</v>
          </cell>
        </row>
        <row r="45">
          <cell r="G45">
            <v>1633.2365224628061</v>
          </cell>
        </row>
        <row r="46">
          <cell r="G46">
            <v>3020.1001583754132</v>
          </cell>
        </row>
        <row r="47">
          <cell r="G47">
            <v>34165.231833829617</v>
          </cell>
        </row>
        <row r="48">
          <cell r="G48">
            <v>2740.0363637053879</v>
          </cell>
        </row>
        <row r="49">
          <cell r="G49">
            <v>3997.2664286338286</v>
          </cell>
        </row>
        <row r="50">
          <cell r="G50">
            <v>1470.753075775239</v>
          </cell>
        </row>
        <row r="51">
          <cell r="G51">
            <v>1376.975598893076</v>
          </cell>
        </row>
        <row r="52">
          <cell r="G52">
            <v>3369.0577376741739</v>
          </cell>
        </row>
        <row r="53">
          <cell r="G53">
            <v>915.23699002188619</v>
          </cell>
        </row>
        <row r="54">
          <cell r="G54">
            <v>2577.4997618791422</v>
          </cell>
        </row>
        <row r="55">
          <cell r="G55">
            <v>13772.845365590765</v>
          </cell>
        </row>
        <row r="56">
          <cell r="G56">
            <v>2711.3715220049403</v>
          </cell>
        </row>
        <row r="57">
          <cell r="G57">
            <v>2395.7800611164271</v>
          </cell>
        </row>
        <row r="58">
          <cell r="G58">
            <v>2989.2489631353419</v>
          </cell>
        </row>
        <row r="59">
          <cell r="G59">
            <v>19249.077882289319</v>
          </cell>
        </row>
        <row r="60">
          <cell r="G60">
            <v>3178.6442186742406</v>
          </cell>
        </row>
        <row r="61">
          <cell r="G61">
            <v>270890.87669415789</v>
          </cell>
        </row>
        <row r="62">
          <cell r="G62">
            <v>11860.03086280095</v>
          </cell>
        </row>
        <row r="63">
          <cell r="G63">
            <v>1922.0400614098673</v>
          </cell>
        </row>
        <row r="64">
          <cell r="G64">
            <v>9299.4218195353678</v>
          </cell>
        </row>
        <row r="65">
          <cell r="G65">
            <v>11827.618418452115</v>
          </cell>
        </row>
        <row r="66">
          <cell r="G66">
            <v>4023.0974635810403</v>
          </cell>
        </row>
        <row r="67">
          <cell r="G67">
            <v>7339.9480195075148</v>
          </cell>
        </row>
        <row r="68">
          <cell r="G68">
            <v>2320.3359096870581</v>
          </cell>
        </row>
        <row r="69">
          <cell r="G69">
            <v>15477.023444869266</v>
          </cell>
        </row>
        <row r="70">
          <cell r="G70">
            <v>55178.644859685926</v>
          </cell>
        </row>
        <row r="71">
          <cell r="G71">
            <v>585.12241127007633</v>
          </cell>
        </row>
      </sheetData>
      <sheetData sheetId="7">
        <row r="8">
          <cell r="B8" t="str">
            <v>ISAN ENE - DIC 2024 (SHCP)</v>
          </cell>
        </row>
        <row r="13">
          <cell r="M13">
            <v>12155.978189163394</v>
          </cell>
        </row>
        <row r="14">
          <cell r="M14">
            <v>21604.519746523492</v>
          </cell>
        </row>
        <row r="15">
          <cell r="M15">
            <v>17395.088242643098</v>
          </cell>
        </row>
        <row r="16">
          <cell r="M16">
            <v>15277.486624263738</v>
          </cell>
        </row>
        <row r="17">
          <cell r="M17">
            <v>19163.769837422442</v>
          </cell>
        </row>
        <row r="18">
          <cell r="M18">
            <v>13489.72020845792</v>
          </cell>
        </row>
        <row r="19">
          <cell r="M19">
            <v>11255.597150156334</v>
          </cell>
        </row>
        <row r="20">
          <cell r="M20">
            <v>37637.024500976404</v>
          </cell>
        </row>
        <row r="21">
          <cell r="M21">
            <v>33225.62959993806</v>
          </cell>
        </row>
        <row r="22">
          <cell r="M22">
            <v>37421.185730554891</v>
          </cell>
        </row>
        <row r="23">
          <cell r="M23">
            <v>26029.933677083809</v>
          </cell>
        </row>
        <row r="24">
          <cell r="M24">
            <v>8466.3053934861418</v>
          </cell>
        </row>
        <row r="25">
          <cell r="M25">
            <v>23804.873922878531</v>
          </cell>
        </row>
        <row r="26">
          <cell r="M26">
            <v>10882.118399481335</v>
          </cell>
        </row>
        <row r="27">
          <cell r="M27">
            <v>11305.112956397759</v>
          </cell>
        </row>
        <row r="28">
          <cell r="M28">
            <v>33819.57339949975</v>
          </cell>
        </row>
        <row r="29">
          <cell r="M29">
            <v>18013.589868720672</v>
          </cell>
        </row>
        <row r="30">
          <cell r="M30">
            <v>24598.86562490798</v>
          </cell>
        </row>
        <row r="31">
          <cell r="M31">
            <v>13595.027091629274</v>
          </cell>
        </row>
        <row r="32">
          <cell r="M32">
            <v>20595.214698128573</v>
          </cell>
        </row>
        <row r="33">
          <cell r="M33">
            <v>5966.467427679052</v>
          </cell>
        </row>
        <row r="34">
          <cell r="M34">
            <v>25025.016638162106</v>
          </cell>
        </row>
        <row r="35">
          <cell r="M35">
            <v>6264.5083004031503</v>
          </cell>
        </row>
        <row r="36">
          <cell r="M36">
            <v>31582.057952618459</v>
          </cell>
        </row>
        <row r="37">
          <cell r="M37">
            <v>29857.377741045966</v>
          </cell>
        </row>
        <row r="38">
          <cell r="M38">
            <v>15536.284381680334</v>
          </cell>
        </row>
        <row r="39">
          <cell r="M39">
            <v>31684.710598281021</v>
          </cell>
        </row>
        <row r="40">
          <cell r="M40">
            <v>12659.954884992585</v>
          </cell>
        </row>
        <row r="41">
          <cell r="M41">
            <v>7834.7021720721405</v>
          </cell>
        </row>
        <row r="42">
          <cell r="M42">
            <v>20799.852365058578</v>
          </cell>
        </row>
        <row r="43">
          <cell r="M43">
            <v>5183.1877266588172</v>
          </cell>
        </row>
        <row r="44">
          <cell r="M44">
            <v>11934.554339461009</v>
          </cell>
        </row>
        <row r="45">
          <cell r="M45">
            <v>5172.3147217543055</v>
          </cell>
        </row>
        <row r="46">
          <cell r="M46">
            <v>9504.5945289617484</v>
          </cell>
        </row>
        <row r="47">
          <cell r="M47">
            <v>5483.4487715011901</v>
          </cell>
        </row>
        <row r="48">
          <cell r="M48">
            <v>52017.047840579777</v>
          </cell>
        </row>
        <row r="49">
          <cell r="M49">
            <v>15201.982886885216</v>
          </cell>
        </row>
        <row r="50">
          <cell r="M50">
            <v>3609.7202766617197</v>
          </cell>
        </row>
        <row r="51">
          <cell r="M51">
            <v>12388.527609763165</v>
          </cell>
        </row>
        <row r="52">
          <cell r="M52">
            <v>9223.8867835983528</v>
          </cell>
        </row>
        <row r="53">
          <cell r="M53">
            <v>29425.240047783675</v>
          </cell>
        </row>
        <row r="54">
          <cell r="M54">
            <v>11141.074277894082</v>
          </cell>
        </row>
        <row r="55">
          <cell r="M55">
            <v>22742.840048039412</v>
          </cell>
        </row>
        <row r="56">
          <cell r="M56">
            <v>16554.317271552511</v>
          </cell>
        </row>
        <row r="57">
          <cell r="M57">
            <v>27327.247985608934</v>
          </cell>
        </row>
        <row r="58">
          <cell r="M58">
            <v>19731.339315662099</v>
          </cell>
        </row>
        <row r="59">
          <cell r="M59">
            <v>25291.321309932686</v>
          </cell>
        </row>
        <row r="60">
          <cell r="M60">
            <v>29276.375406152994</v>
          </cell>
        </row>
        <row r="61">
          <cell r="M61">
            <v>15811.843462994206</v>
          </cell>
        </row>
        <row r="62">
          <cell r="M62">
            <v>23994.880644470039</v>
          </cell>
        </row>
        <row r="63">
          <cell r="M63">
            <v>38111.890148997052</v>
          </cell>
        </row>
        <row r="64">
          <cell r="M64">
            <v>11249.037410373498</v>
          </cell>
        </row>
        <row r="65">
          <cell r="M65">
            <v>24521.794681101572</v>
          </cell>
        </row>
        <row r="66">
          <cell r="M66">
            <v>17063.81812810777</v>
          </cell>
        </row>
        <row r="67">
          <cell r="M67">
            <v>27040.512594971831</v>
          </cell>
        </row>
        <row r="68">
          <cell r="M68">
            <v>11434.484498841679</v>
          </cell>
        </row>
        <row r="69">
          <cell r="M69">
            <v>17487.445556247319</v>
          </cell>
        </row>
        <row r="70">
          <cell r="M70">
            <v>32607.66163975975</v>
          </cell>
        </row>
        <row r="71">
          <cell r="M71">
            <v>33480.132182905174</v>
          </cell>
        </row>
        <row r="72">
          <cell r="M72">
            <v>16418.690578471625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SHCP 2024"/>
      <sheetName val="CALENDARIO DE INGRESOS 2024"/>
      <sheetName val="PARTICIPACIONES ENE-DIC 2024"/>
      <sheetName val="FEP ENE - DIC 2024 CONSOLIDADO "/>
      <sheetName val="COMPARATIVO 2024 MPIOS"/>
      <sheetName val="Estacionalidad 2024"/>
      <sheetName val="PART MPIOS X FDO 2024"/>
      <sheetName val="CONSOLIDADO TOTAL X FPONDO 2024"/>
      <sheetName val="% y $ Partic. mpios 24 consolid"/>
      <sheetName val="CONSOLIDADO POR FONDO 2024"/>
      <sheetName val="% y $ Partic. mpios 2024"/>
      <sheetName val="Enero 2024"/>
      <sheetName val="Febrero 2024"/>
      <sheetName val="Marzo 2024"/>
      <sheetName val="Abril 2024"/>
      <sheetName val="Mayo 2024"/>
      <sheetName val="Junio 2024"/>
      <sheetName val="Julio 2024"/>
      <sheetName val="Agosto 2024"/>
      <sheetName val="Septiembre 2024"/>
      <sheetName val="Octubre 2024"/>
      <sheetName val="Noviembre 2024"/>
      <sheetName val="Diciembre 2024"/>
      <sheetName val="consoliddo x fondo 2024"/>
      <sheetName val="consolidado 2024"/>
      <sheetName val="FGP 2024"/>
      <sheetName val="FFM 2024"/>
      <sheetName val="FOFIR 2024"/>
      <sheetName val="IEPS 2024"/>
      <sheetName val="TENENCIA 2024"/>
      <sheetName val="ISAN COM 2024"/>
      <sheetName val="Div. y Espec 2024"/>
      <sheetName val="LOTERIAS Y SORTEOS 2024"/>
      <sheetName val="TENENCIA EST 2024"/>
      <sheetName val="NOMINAS 2024"/>
      <sheetName val="HOSPEDAJE 2024"/>
      <sheetName val="CONSOLIDAD 202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11">
          <cell r="D11">
            <v>17632898.427961916</v>
          </cell>
          <cell r="E11">
            <v>5567389.0921144439</v>
          </cell>
          <cell r="F11">
            <v>1092625.2518005159</v>
          </cell>
          <cell r="G11">
            <v>158146.32431461354</v>
          </cell>
          <cell r="H11">
            <v>0</v>
          </cell>
          <cell r="I11">
            <v>23698.642140939566</v>
          </cell>
          <cell r="K11">
            <v>42101.835178324305</v>
          </cell>
          <cell r="L11">
            <v>3767.488759117075</v>
          </cell>
          <cell r="M11">
            <v>7187.9465163383084</v>
          </cell>
          <cell r="N11">
            <v>831782.12631378719</v>
          </cell>
          <cell r="O11">
            <v>7117.328105253122</v>
          </cell>
        </row>
        <row r="12">
          <cell r="D12">
            <v>28888226.856292441</v>
          </cell>
          <cell r="E12">
            <v>9121132.2827792019</v>
          </cell>
          <cell r="F12">
            <v>1790063.4017645875</v>
          </cell>
          <cell r="G12">
            <v>259093.35960584937</v>
          </cell>
          <cell r="H12">
            <v>0</v>
          </cell>
          <cell r="I12">
            <v>38825.820562086934</v>
          </cell>
          <cell r="K12">
            <v>68976.031970385768</v>
          </cell>
          <cell r="L12">
            <v>6172.3301133133955</v>
          </cell>
          <cell r="M12">
            <v>11776.11442856129</v>
          </cell>
          <cell r="N12">
            <v>1362720.4204759498</v>
          </cell>
          <cell r="O12">
            <v>11660.419287005621</v>
          </cell>
        </row>
        <row r="13">
          <cell r="D13">
            <v>20436921.757393662</v>
          </cell>
          <cell r="E13">
            <v>6452727.8787064981</v>
          </cell>
          <cell r="F13">
            <v>1266376.9868820526</v>
          </cell>
          <cell r="G13">
            <v>183295.10995831958</v>
          </cell>
          <cell r="H13">
            <v>0</v>
          </cell>
          <cell r="I13">
            <v>27467.253734236743</v>
          </cell>
          <cell r="K13">
            <v>48796.964089445522</v>
          </cell>
          <cell r="L13">
            <v>4366.6033299345281</v>
          </cell>
          <cell r="M13">
            <v>8330.9900043311045</v>
          </cell>
          <cell r="N13">
            <v>964053.99850296893</v>
          </cell>
          <cell r="O13">
            <v>8249.1416940334166</v>
          </cell>
        </row>
        <row r="14">
          <cell r="D14">
            <v>26272713.44748912</v>
          </cell>
          <cell r="E14">
            <v>8295313.3805753998</v>
          </cell>
          <cell r="F14">
            <v>1627992.7127875816</v>
          </cell>
          <cell r="G14">
            <v>235635.28585310219</v>
          </cell>
          <cell r="H14">
            <v>0</v>
          </cell>
          <cell r="I14">
            <v>35310.566587064561</v>
          </cell>
          <cell r="K14">
            <v>62731.005669462284</v>
          </cell>
          <cell r="L14">
            <v>5613.4930391225562</v>
          </cell>
          <cell r="M14">
            <v>10709.915892225879</v>
          </cell>
          <cell r="N14">
            <v>1239340.97078056</v>
          </cell>
          <cell r="O14">
            <v>10604.695682052381</v>
          </cell>
        </row>
        <row r="15">
          <cell r="D15">
            <v>109851510.16905499</v>
          </cell>
          <cell r="E15">
            <v>34684377.158190519</v>
          </cell>
          <cell r="F15">
            <v>6806965.6528387209</v>
          </cell>
          <cell r="G15">
            <v>985238.62226168544</v>
          </cell>
          <cell r="H15">
            <v>0</v>
          </cell>
          <cell r="I15">
            <v>147640.59571793961</v>
          </cell>
          <cell r="K15">
            <v>262290.97808976268</v>
          </cell>
          <cell r="L15">
            <v>23471.145791757725</v>
          </cell>
          <cell r="M15">
            <v>44780.31692067242</v>
          </cell>
          <cell r="N15">
            <v>5181934.3870489467</v>
          </cell>
          <cell r="O15">
            <v>44340.370014884931</v>
          </cell>
        </row>
        <row r="16">
          <cell r="D16">
            <v>21829950.426090535</v>
          </cell>
          <cell r="E16">
            <v>6892560.9921784773</v>
          </cell>
          <cell r="F16">
            <v>1352696.2216986388</v>
          </cell>
          <cell r="G16">
            <v>195788.93588939498</v>
          </cell>
          <cell r="H16">
            <v>0</v>
          </cell>
          <cell r="I16">
            <v>29339.486370657163</v>
          </cell>
          <cell r="K16">
            <v>52123.079965843448</v>
          </cell>
          <cell r="L16">
            <v>4664.2412861607572</v>
          </cell>
          <cell r="M16">
            <v>8898.8498832515543</v>
          </cell>
          <cell r="N16">
            <v>1029766.1871597872</v>
          </cell>
          <cell r="O16">
            <v>8811.4225995603902</v>
          </cell>
        </row>
        <row r="17">
          <cell r="D17">
            <v>17174784.095098529</v>
          </cell>
          <cell r="E17">
            <v>5422744.650921477</v>
          </cell>
          <cell r="F17">
            <v>1064238.1269983605</v>
          </cell>
          <cell r="G17">
            <v>154037.57848623072</v>
          </cell>
          <cell r="H17">
            <v>0</v>
          </cell>
          <cell r="I17">
            <v>23082.935785088939</v>
          </cell>
          <cell r="K17">
            <v>41008.001727525509</v>
          </cell>
          <cell r="L17">
            <v>3669.6069158963219</v>
          </cell>
          <cell r="M17">
            <v>7001.1989242482741</v>
          </cell>
          <cell r="N17">
            <v>810171.8779793632</v>
          </cell>
          <cell r="O17">
            <v>6932.4152260671699</v>
          </cell>
        </row>
        <row r="18">
          <cell r="D18">
            <v>52939981.396595232</v>
          </cell>
          <cell r="E18">
            <v>16715202.901455883</v>
          </cell>
          <cell r="F18">
            <v>3280434.0556991058</v>
          </cell>
          <cell r="G18">
            <v>474809.26073270972</v>
          </cell>
          <cell r="H18">
            <v>0</v>
          </cell>
          <cell r="I18">
            <v>71151.415020708024</v>
          </cell>
          <cell r="K18">
            <v>126404.08383278085</v>
          </cell>
          <cell r="L18">
            <v>11311.287570468525</v>
          </cell>
          <cell r="M18">
            <v>21580.669588116874</v>
          </cell>
          <cell r="N18">
            <v>2497293.9345719358</v>
          </cell>
          <cell r="O18">
            <v>21368.649007134092</v>
          </cell>
        </row>
        <row r="19">
          <cell r="D19">
            <v>70566757.773238495</v>
          </cell>
          <cell r="E19">
            <v>22280659.024814673</v>
          </cell>
          <cell r="F19">
            <v>4372679.9536519879</v>
          </cell>
          <cell r="G19">
            <v>632900.6774598232</v>
          </cell>
          <cell r="H19">
            <v>0</v>
          </cell>
          <cell r="I19">
            <v>94841.829115421264</v>
          </cell>
          <cell r="K19">
            <v>168491.3014712478</v>
          </cell>
          <cell r="L19">
            <v>15077.468276935037</v>
          </cell>
          <cell r="M19">
            <v>28766.120486526652</v>
          </cell>
          <cell r="N19">
            <v>3328787.270424867</v>
          </cell>
          <cell r="O19">
            <v>28483.506012806498</v>
          </cell>
        </row>
        <row r="20">
          <cell r="D20">
            <v>39071361.492535993</v>
          </cell>
          <cell r="E20">
            <v>12336342.358931614</v>
          </cell>
          <cell r="F20">
            <v>2421062.8991813147</v>
          </cell>
          <cell r="G20">
            <v>350424.07981058699</v>
          </cell>
          <cell r="H20">
            <v>0</v>
          </cell>
          <cell r="I20">
            <v>52511.968905949216</v>
          </cell>
          <cell r="K20">
            <v>93290.16601960946</v>
          </cell>
          <cell r="L20">
            <v>8348.0838858063562</v>
          </cell>
          <cell r="M20">
            <v>15927.208897404727</v>
          </cell>
          <cell r="N20">
            <v>1843081.0041246617</v>
          </cell>
          <cell r="O20">
            <v>15770.731079602385</v>
          </cell>
        </row>
        <row r="21">
          <cell r="D21">
            <v>24779572.4065063</v>
          </cell>
          <cell r="E21">
            <v>7823870.9130469915</v>
          </cell>
          <cell r="F21">
            <v>1535469.9994887614</v>
          </cell>
          <cell r="G21">
            <v>222243.56989219866</v>
          </cell>
          <cell r="H21">
            <v>0</v>
          </cell>
          <cell r="I21">
            <v>33303.782770962709</v>
          </cell>
          <cell r="K21">
            <v>59165.852823928864</v>
          </cell>
          <cell r="L21">
            <v>5294.4648254308977</v>
          </cell>
          <cell r="M21">
            <v>10101.245798209196</v>
          </cell>
          <cell r="N21">
            <v>1168906.2640289131</v>
          </cell>
          <cell r="O21">
            <v>10002.005503831791</v>
          </cell>
        </row>
        <row r="22">
          <cell r="D22">
            <v>18773510.291200276</v>
          </cell>
          <cell r="E22">
            <v>5927524.4420498535</v>
          </cell>
          <cell r="F22">
            <v>1163303.4406058898</v>
          </cell>
          <cell r="G22">
            <v>168376.26889109568</v>
          </cell>
          <cell r="H22">
            <v>0</v>
          </cell>
          <cell r="I22">
            <v>25231.626209272374</v>
          </cell>
          <cell r="K22">
            <v>44825.258832393039</v>
          </cell>
          <cell r="L22">
            <v>4011.1947153909241</v>
          </cell>
          <cell r="M22">
            <v>7652.9101808403993</v>
          </cell>
          <cell r="N22">
            <v>885587.26588168938</v>
          </cell>
          <cell r="O22">
            <v>7577.7237063834482</v>
          </cell>
        </row>
        <row r="23">
          <cell r="D23">
            <v>25368650.257548023</v>
          </cell>
          <cell r="E23">
            <v>8009865.6101578837</v>
          </cell>
          <cell r="F23">
            <v>1571972.2987536341</v>
          </cell>
          <cell r="G23">
            <v>227526.90418111326</v>
          </cell>
          <cell r="H23">
            <v>0</v>
          </cell>
          <cell r="I23">
            <v>34095.504293208505</v>
          </cell>
          <cell r="K23">
            <v>60572.386111299857</v>
          </cell>
          <cell r="L23">
            <v>5420.3286583742747</v>
          </cell>
          <cell r="M23">
            <v>10341.379892132903</v>
          </cell>
          <cell r="N23">
            <v>1196694.3460340151</v>
          </cell>
          <cell r="O23">
            <v>10239.780385966467</v>
          </cell>
        </row>
        <row r="24">
          <cell r="D24">
            <v>15317695.864809098</v>
          </cell>
          <cell r="E24">
            <v>4836389.9572420819</v>
          </cell>
          <cell r="F24">
            <v>949163.3703708254</v>
          </cell>
          <cell r="G24">
            <v>137381.68502957284</v>
          </cell>
          <cell r="H24">
            <v>0</v>
          </cell>
          <cell r="I24">
            <v>20587.006396419121</v>
          </cell>
          <cell r="K24">
            <v>36573.857057397741</v>
          </cell>
          <cell r="L24">
            <v>3272.8168441512794</v>
          </cell>
          <cell r="M24">
            <v>6244.1679159896576</v>
          </cell>
          <cell r="N24">
            <v>722568.99163295829</v>
          </cell>
          <cell r="O24">
            <v>6182.8217142929707</v>
          </cell>
        </row>
        <row r="25">
          <cell r="D25">
            <v>19175971.053922862</v>
          </cell>
          <cell r="E25">
            <v>6054596.8952565584</v>
          </cell>
          <cell r="F25">
            <v>1188241.9834101892</v>
          </cell>
          <cell r="G25">
            <v>171985.86776478402</v>
          </cell>
          <cell r="H25">
            <v>0</v>
          </cell>
          <cell r="I25">
            <v>25772.534082728238</v>
          </cell>
          <cell r="K25">
            <v>45786.208999894654</v>
          </cell>
          <cell r="L25">
            <v>4097.1854789478984</v>
          </cell>
          <cell r="M25">
            <v>7816.9709249768939</v>
          </cell>
          <cell r="N25">
            <v>904572.21440520638</v>
          </cell>
          <cell r="O25">
            <v>7740.1726259124516</v>
          </cell>
        </row>
        <row r="26">
          <cell r="D26">
            <v>89385283.272183135</v>
          </cell>
          <cell r="E26">
            <v>28222396.511736255</v>
          </cell>
          <cell r="F26">
            <v>5538772.7685004324</v>
          </cell>
          <cell r="G26">
            <v>801680.67972873617</v>
          </cell>
          <cell r="H26">
            <v>0</v>
          </cell>
          <cell r="I26">
            <v>120133.95583194673</v>
          </cell>
          <cell r="K26">
            <v>213424.04251166887</v>
          </cell>
          <cell r="L26">
            <v>19098.281053126295</v>
          </cell>
          <cell r="M26">
            <v>36437.380849953894</v>
          </cell>
          <cell r="N26">
            <v>4216498.0014513843</v>
          </cell>
          <cell r="O26">
            <v>36079.399619308846</v>
          </cell>
        </row>
        <row r="27">
          <cell r="D27">
            <v>24614648.555223636</v>
          </cell>
          <cell r="E27">
            <v>7771798.0644219145</v>
          </cell>
          <cell r="F27">
            <v>1525250.4677837596</v>
          </cell>
          <cell r="G27">
            <v>220764.3972548288</v>
          </cell>
          <cell r="H27">
            <v>0</v>
          </cell>
          <cell r="I27">
            <v>33082.124865541133</v>
          </cell>
          <cell r="K27">
            <v>58772.066355297808</v>
          </cell>
          <cell r="L27">
            <v>5259.2267868091576</v>
          </cell>
          <cell r="M27">
            <v>10034.015567902394</v>
          </cell>
          <cell r="N27">
            <v>1161126.4476668898</v>
          </cell>
          <cell r="O27">
            <v>9935.4357809495195</v>
          </cell>
        </row>
        <row r="28">
          <cell r="D28">
            <v>41091290.607959479</v>
          </cell>
          <cell r="E28">
            <v>12974112.228133593</v>
          </cell>
          <cell r="F28">
            <v>2546228.1161974189</v>
          </cell>
          <cell r="G28">
            <v>368540.4641523537</v>
          </cell>
          <cell r="H28">
            <v>0</v>
          </cell>
          <cell r="I28">
            <v>55226.756690388276</v>
          </cell>
          <cell r="K28">
            <v>98113.123688020831</v>
          </cell>
          <cell r="L28">
            <v>8779.6669444658091</v>
          </cell>
          <cell r="M28">
            <v>16750.621027167486</v>
          </cell>
          <cell r="N28">
            <v>1938365.4487946164</v>
          </cell>
          <cell r="O28">
            <v>16586.053547576488</v>
          </cell>
        </row>
        <row r="29">
          <cell r="D29">
            <v>20184442.439277835</v>
          </cell>
          <cell r="E29">
            <v>6373010.3775024135</v>
          </cell>
          <cell r="F29">
            <v>1250732.0672644549</v>
          </cell>
          <cell r="G29">
            <v>181030.66793884078</v>
          </cell>
          <cell r="H29">
            <v>0</v>
          </cell>
          <cell r="I29">
            <v>27127.921149043203</v>
          </cell>
          <cell r="K29">
            <v>48194.122606482531</v>
          </cell>
          <cell r="L29">
            <v>4312.657973372925</v>
          </cell>
          <cell r="M29">
            <v>8228.0683069985625</v>
          </cell>
          <cell r="N29">
            <v>952144.00055619853</v>
          </cell>
          <cell r="O29">
            <v>8147.2311570810061</v>
          </cell>
        </row>
        <row r="30">
          <cell r="D30">
            <v>26290120.99257509</v>
          </cell>
          <cell r="E30">
            <v>8300809.6168877715</v>
          </cell>
          <cell r="F30">
            <v>1629071.3739850298</v>
          </cell>
          <cell r="G30">
            <v>235791.41102344412</v>
          </cell>
          <cell r="H30">
            <v>0</v>
          </cell>
          <cell r="I30">
            <v>35333.962353973227</v>
          </cell>
          <cell r="K30">
            <v>62772.569431487173</v>
          </cell>
          <cell r="L30">
            <v>5617.2123783283678</v>
          </cell>
          <cell r="M30">
            <v>10717.011974788251</v>
          </cell>
          <cell r="N30">
            <v>1240162.1225001519</v>
          </cell>
          <cell r="O30">
            <v>10611.722048726586</v>
          </cell>
        </row>
        <row r="31">
          <cell r="D31">
            <v>16295364.608699478</v>
          </cell>
          <cell r="E31">
            <v>5145077.8523532469</v>
          </cell>
          <cell r="F31">
            <v>1009744.7638289054</v>
          </cell>
          <cell r="G31">
            <v>146150.22180049666</v>
          </cell>
          <cell r="H31">
            <v>0</v>
          </cell>
          <cell r="I31">
            <v>21900.994666044629</v>
          </cell>
          <cell r="K31">
            <v>38908.223609920882</v>
          </cell>
          <cell r="L31">
            <v>3481.7079698953107</v>
          </cell>
          <cell r="M31">
            <v>6642.7087838163416</v>
          </cell>
          <cell r="N31">
            <v>768687.75026733568</v>
          </cell>
          <cell r="O31">
            <v>6577.4470934923447</v>
          </cell>
        </row>
        <row r="32">
          <cell r="D32">
            <v>20166294.934573401</v>
          </cell>
          <cell r="E32">
            <v>6367280.5072741397</v>
          </cell>
          <cell r="F32">
            <v>1249607.5543559142</v>
          </cell>
          <cell r="G32">
            <v>180867.90620252086</v>
          </cell>
          <cell r="H32">
            <v>0</v>
          </cell>
          <cell r="I32">
            <v>27103.530875288812</v>
          </cell>
          <cell r="K32">
            <v>48150.792052797027</v>
          </cell>
          <cell r="L32">
            <v>4308.780532561972</v>
          </cell>
          <cell r="M32">
            <v>8220.6705842842075</v>
          </cell>
          <cell r="N32">
            <v>951287.94333384163</v>
          </cell>
          <cell r="O32">
            <v>8139.9061137365579</v>
          </cell>
        </row>
        <row r="33">
          <cell r="D33">
            <v>16120967.076311348</v>
          </cell>
          <cell r="E33">
            <v>5090013.7956143012</v>
          </cell>
          <cell r="F33">
            <v>998938.1940231839</v>
          </cell>
          <cell r="G33">
            <v>144586.08140523499</v>
          </cell>
          <cell r="H33">
            <v>0</v>
          </cell>
          <cell r="I33">
            <v>21666.604118896961</v>
          </cell>
          <cell r="K33">
            <v>38491.816959924647</v>
          </cell>
          <cell r="L33">
            <v>3444.4457610999539</v>
          </cell>
          <cell r="M33">
            <v>6571.6166635668769</v>
          </cell>
          <cell r="N33">
            <v>760461.03978599806</v>
          </cell>
          <cell r="O33">
            <v>6507.0534220364661</v>
          </cell>
        </row>
        <row r="34">
          <cell r="D34">
            <v>28372749.820146672</v>
          </cell>
          <cell r="E34">
            <v>8958376.214059243</v>
          </cell>
          <cell r="F34">
            <v>1758121.7882676821</v>
          </cell>
          <cell r="G34">
            <v>254470.13791214471</v>
          </cell>
          <cell r="H34">
            <v>0</v>
          </cell>
          <cell r="I34">
            <v>38133.018646315752</v>
          </cell>
          <cell r="K34">
            <v>67745.234362001385</v>
          </cell>
          <cell r="L34">
            <v>6062.1920128078946</v>
          </cell>
          <cell r="M34">
            <v>11565.983270524295</v>
          </cell>
          <cell r="N34">
            <v>1338404.2488072396</v>
          </cell>
          <cell r="O34">
            <v>11452.352575116956</v>
          </cell>
        </row>
        <row r="35">
          <cell r="D35">
            <v>33208023.066125363</v>
          </cell>
          <cell r="E35">
            <v>10485059.285310058</v>
          </cell>
          <cell r="F35">
            <v>2057740.2355408687</v>
          </cell>
          <cell r="G35">
            <v>297836.84214584593</v>
          </cell>
          <cell r="H35">
            <v>0</v>
          </cell>
          <cell r="I35">
            <v>44631.633197874362</v>
          </cell>
          <cell r="K35">
            <v>79290.351466602442</v>
          </cell>
          <cell r="L35">
            <v>7095.3084726972302</v>
          </cell>
          <cell r="M35">
            <v>13537.05374574812</v>
          </cell>
          <cell r="N35">
            <v>1566494.5924498071</v>
          </cell>
          <cell r="O35">
            <v>13404.058150396015</v>
          </cell>
        </row>
        <row r="36">
          <cell r="D36">
            <v>34268437.696653664</v>
          </cell>
          <cell r="E36">
            <v>10819873.262220386</v>
          </cell>
          <cell r="F36">
            <v>2123448.9905380951</v>
          </cell>
          <cell r="G36">
            <v>307347.51203103922</v>
          </cell>
          <cell r="H36">
            <v>0</v>
          </cell>
          <cell r="I36">
            <v>46056.832064219299</v>
          </cell>
          <cell r="K36">
            <v>81822.289263305676</v>
          </cell>
          <cell r="L36">
            <v>7321.8792895621018</v>
          </cell>
          <cell r="M36">
            <v>13969.325483745142</v>
          </cell>
          <cell r="N36">
            <v>1616516.6543223104</v>
          </cell>
          <cell r="O36">
            <v>13832.083008811365</v>
          </cell>
        </row>
        <row r="37">
          <cell r="D37">
            <v>37022790.653044902</v>
          </cell>
          <cell r="E37">
            <v>11689529.187926199</v>
          </cell>
          <cell r="F37">
            <v>2294122.893346502</v>
          </cell>
          <cell r="G37">
            <v>332050.81294880621</v>
          </cell>
          <cell r="H37">
            <v>0</v>
          </cell>
          <cell r="I37">
            <v>49758.686601068672</v>
          </cell>
          <cell r="K37">
            <v>88398.820890631454</v>
          </cell>
          <cell r="L37">
            <v>7910.3811654300671</v>
          </cell>
          <cell r="M37">
            <v>15092.121138613944</v>
          </cell>
          <cell r="N37">
            <v>1746445.4671063002</v>
          </cell>
          <cell r="O37">
            <v>14943.847690516975</v>
          </cell>
        </row>
        <row r="38">
          <cell r="D38">
            <v>19779600.363309436</v>
          </cell>
          <cell r="E38">
            <v>6245186.0514573418</v>
          </cell>
          <cell r="F38">
            <v>1225645.9660201489</v>
          </cell>
          <cell r="G38">
            <v>177399.71149093364</v>
          </cell>
          <cell r="H38">
            <v>0</v>
          </cell>
          <cell r="I38">
            <v>26583.812786985385</v>
          </cell>
          <cell r="K38">
            <v>47227.486609269319</v>
          </cell>
          <cell r="L38">
            <v>4226.1584125287545</v>
          </cell>
          <cell r="M38">
            <v>8063.0368346338355</v>
          </cell>
          <cell r="N38">
            <v>933046.72031347407</v>
          </cell>
          <cell r="O38">
            <v>7983.8210463013929</v>
          </cell>
        </row>
        <row r="39">
          <cell r="D39">
            <v>17746225.194337901</v>
          </cell>
          <cell r="E39">
            <v>5603170.7422806891</v>
          </cell>
          <cell r="F39">
            <v>1099647.5622364986</v>
          </cell>
          <cell r="G39">
            <v>159162.73189060239</v>
          </cell>
          <cell r="H39">
            <v>0</v>
          </cell>
          <cell r="I39">
            <v>23850.953486252791</v>
          </cell>
          <cell r="K39">
            <v>42372.423979067804</v>
          </cell>
          <cell r="L39">
            <v>3791.7024367590639</v>
          </cell>
          <cell r="M39">
            <v>7234.1435008504168</v>
          </cell>
          <cell r="N39">
            <v>837127.99608611001</v>
          </cell>
          <cell r="O39">
            <v>7163.0712247238371</v>
          </cell>
        </row>
        <row r="40">
          <cell r="D40">
            <v>21706340.962520741</v>
          </cell>
          <cell r="E40">
            <v>6853532.6961798305</v>
          </cell>
          <cell r="F40">
            <v>1345036.7423561106</v>
          </cell>
          <cell r="G40">
            <v>194680.30463436182</v>
          </cell>
          <cell r="H40">
            <v>0</v>
          </cell>
          <cell r="I40">
            <v>29173.355064772211</v>
          </cell>
          <cell r="K40">
            <v>51827.939306866829</v>
          </cell>
          <cell r="L40">
            <v>4637.8305819635852</v>
          </cell>
          <cell r="M40">
            <v>8848.4612181842185</v>
          </cell>
          <cell r="N40">
            <v>1023935.2602216756</v>
          </cell>
          <cell r="O40">
            <v>8761.5289809511323</v>
          </cell>
        </row>
        <row r="41">
          <cell r="D41">
            <v>17293825.119066413</v>
          </cell>
          <cell r="E41">
            <v>5460330.5135668358</v>
          </cell>
          <cell r="F41">
            <v>1071614.5222812395</v>
          </cell>
          <cell r="G41">
            <v>155105.23622044164</v>
          </cell>
          <cell r="H41">
            <v>0</v>
          </cell>
          <cell r="I41">
            <v>23242.927101243306</v>
          </cell>
          <cell r="K41">
            <v>41292.234384512129</v>
          </cell>
          <cell r="L41">
            <v>3695.0415159710092</v>
          </cell>
          <cell r="M41">
            <v>7049.7252919936027</v>
          </cell>
          <cell r="N41">
            <v>815787.30169651902</v>
          </cell>
          <cell r="O41">
            <v>6980.4648436060079</v>
          </cell>
        </row>
        <row r="42">
          <cell r="D42">
            <v>17710572.576177426</v>
          </cell>
          <cell r="E42">
            <v>5591913.8296260349</v>
          </cell>
          <cell r="F42">
            <v>1097438.3422915142</v>
          </cell>
          <cell r="G42">
            <v>158842.96991061332</v>
          </cell>
          <cell r="H42">
            <v>0</v>
          </cell>
          <cell r="I42">
            <v>23803.036313552879</v>
          </cell>
          <cell r="K42">
            <v>42287.296700668259</v>
          </cell>
          <cell r="L42">
            <v>3784.0848100426483</v>
          </cell>
          <cell r="M42">
            <v>7219.6099224060163</v>
          </cell>
          <cell r="N42">
            <v>835446.18463217758</v>
          </cell>
          <cell r="O42">
            <v>7148.6804322913795</v>
          </cell>
        </row>
        <row r="43">
          <cell r="D43">
            <v>17981251.362203609</v>
          </cell>
          <cell r="E43">
            <v>5677377.6078554401</v>
          </cell>
          <cell r="F43">
            <v>1114210.9947256667</v>
          </cell>
          <cell r="G43">
            <v>161270.63971514758</v>
          </cell>
          <cell r="H43">
            <v>0</v>
          </cell>
          <cell r="I43">
            <v>24166.82901112812</v>
          </cell>
          <cell r="K43">
            <v>42933.59280916689</v>
          </cell>
          <cell r="L43">
            <v>3841.9187100025079</v>
          </cell>
          <cell r="M43">
            <v>7329.9505249457716</v>
          </cell>
          <cell r="N43">
            <v>848214.69101861853</v>
          </cell>
          <cell r="O43">
            <v>7257.9369869724269</v>
          </cell>
        </row>
        <row r="44">
          <cell r="D44">
            <v>15670383.760039331</v>
          </cell>
          <cell r="E44">
            <v>4947747.1880936958</v>
          </cell>
          <cell r="F44">
            <v>971017.72981758777</v>
          </cell>
          <cell r="G44">
            <v>140544.8799228452</v>
          </cell>
          <cell r="H44">
            <v>0</v>
          </cell>
          <cell r="I44">
            <v>21061.019460728967</v>
          </cell>
          <cell r="K44">
            <v>37415.96521647535</v>
          </cell>
          <cell r="L44">
            <v>3348.1730135402818</v>
          </cell>
          <cell r="M44">
            <v>6387.9390457464506</v>
          </cell>
          <cell r="N44">
            <v>739206.0458653206</v>
          </cell>
          <cell r="O44">
            <v>6325.1803559740283</v>
          </cell>
        </row>
        <row r="45">
          <cell r="D45">
            <v>15388597.977364235</v>
          </cell>
          <cell r="E45">
            <v>4858776.5007624235</v>
          </cell>
          <cell r="F45">
            <v>953556.83063490177</v>
          </cell>
          <cell r="G45">
            <v>138017.59344432072</v>
          </cell>
          <cell r="H45">
            <v>0</v>
          </cell>
          <cell r="I45">
            <v>20682.298942868332</v>
          </cell>
          <cell r="K45">
            <v>36743.149080985742</v>
          </cell>
          <cell r="L45">
            <v>3287.9659651616707</v>
          </cell>
          <cell r="M45">
            <v>6273.0707418650418</v>
          </cell>
          <cell r="N45">
            <v>725913.59831700334</v>
          </cell>
          <cell r="O45">
            <v>6211.4405826243537</v>
          </cell>
        </row>
        <row r="46">
          <cell r="D46">
            <v>63918556.740166061</v>
          </cell>
          <cell r="E46">
            <v>20181564.422476541</v>
          </cell>
          <cell r="F46">
            <v>3960723.1583776437</v>
          </cell>
          <cell r="G46">
            <v>573274.14691633929</v>
          </cell>
          <cell r="H46">
            <v>0</v>
          </cell>
          <cell r="I46">
            <v>85906.636877600453</v>
          </cell>
          <cell r="K46">
            <v>152617.48099469367</v>
          </cell>
          <cell r="L46">
            <v>13656.997174990061</v>
          </cell>
          <cell r="M46">
            <v>26056.020745929829</v>
          </cell>
          <cell r="N46">
            <v>3015177.1844799859</v>
          </cell>
          <cell r="O46">
            <v>25800.031809437631</v>
          </cell>
        </row>
        <row r="47">
          <cell r="D47">
            <v>18778721.777169954</v>
          </cell>
          <cell r="E47">
            <v>5929169.910051601</v>
          </cell>
          <cell r="F47">
            <v>1163626.3711322087</v>
          </cell>
          <cell r="G47">
            <v>168423.00978021772</v>
          </cell>
          <cell r="H47">
            <v>0</v>
          </cell>
          <cell r="I47">
            <v>25238.630454293263</v>
          </cell>
          <cell r="K47">
            <v>44837.702227574264</v>
          </cell>
          <cell r="L47">
            <v>4012.3082143933298</v>
          </cell>
          <cell r="M47">
            <v>7655.0346122022493</v>
          </cell>
          <cell r="N47">
            <v>885833.10299683083</v>
          </cell>
          <cell r="O47">
            <v>7579.8272661421379</v>
          </cell>
        </row>
        <row r="48">
          <cell r="D48">
            <v>15880510.636015683</v>
          </cell>
          <cell r="E48">
            <v>5014092.3826770028</v>
          </cell>
          <cell r="F48">
            <v>984038.27387117548</v>
          </cell>
          <cell r="G48">
            <v>142429.4704347871</v>
          </cell>
          <cell r="H48">
            <v>0</v>
          </cell>
          <cell r="I48">
            <v>21343.430299667416</v>
          </cell>
          <cell r="K48">
            <v>37917.682341146334</v>
          </cell>
          <cell r="L48">
            <v>3393.069242397014</v>
          </cell>
          <cell r="M48">
            <v>6473.5960211061074</v>
          </cell>
          <cell r="N48">
            <v>749118.1871057034</v>
          </cell>
          <cell r="O48">
            <v>6409.99578924868</v>
          </cell>
        </row>
        <row r="49">
          <cell r="D49">
            <v>19140889.62534526</v>
          </cell>
          <cell r="E49">
            <v>6043520.3292798037</v>
          </cell>
          <cell r="F49">
            <v>1186068.1573151927</v>
          </cell>
          <cell r="G49">
            <v>171671.22868239382</v>
          </cell>
          <cell r="H49">
            <v>0</v>
          </cell>
          <cell r="I49">
            <v>25725.384589691112</v>
          </cell>
          <cell r="K49">
            <v>45702.445543204398</v>
          </cell>
          <cell r="L49">
            <v>4089.6898940127357</v>
          </cell>
          <cell r="M49">
            <v>7802.6701885799403</v>
          </cell>
          <cell r="N49">
            <v>902917.34720480721</v>
          </cell>
          <cell r="O49">
            <v>7726.0123879567982</v>
          </cell>
        </row>
        <row r="50">
          <cell r="D50">
            <v>17267528.694757331</v>
          </cell>
          <cell r="E50">
            <v>5452027.7137487503</v>
          </cell>
          <cell r="F50">
            <v>1069985.0603212817</v>
          </cell>
          <cell r="G50">
            <v>154869.3882760955</v>
          </cell>
          <cell r="H50">
            <v>0</v>
          </cell>
          <cell r="I50">
            <v>23207.584667222422</v>
          </cell>
          <cell r="K50">
            <v>41229.446764736327</v>
          </cell>
          <cell r="L50">
            <v>3689.4229568104611</v>
          </cell>
          <cell r="M50">
            <v>7039.0057105092064</v>
          </cell>
          <cell r="N50">
            <v>814546.8422328853</v>
          </cell>
          <cell r="O50">
            <v>6969.8505772919743</v>
          </cell>
        </row>
        <row r="51">
          <cell r="D51">
            <v>27234802.38842167</v>
          </cell>
          <cell r="E51">
            <v>8599082.1283666231</v>
          </cell>
          <cell r="F51">
            <v>1687608.7013691266</v>
          </cell>
          <cell r="G51">
            <v>244264.09014717923</v>
          </cell>
          <cell r="H51">
            <v>0</v>
          </cell>
          <cell r="I51">
            <v>36603.615577964432</v>
          </cell>
          <cell r="K51">
            <v>65028.172535336002</v>
          </cell>
          <cell r="L51">
            <v>5819.0553455716372</v>
          </cell>
          <cell r="M51">
            <v>11102.105745733874</v>
          </cell>
          <cell r="N51">
            <v>1284724.7962622992</v>
          </cell>
          <cell r="O51">
            <v>10993.032442853646</v>
          </cell>
        </row>
        <row r="52">
          <cell r="D52">
            <v>15960334.884312874</v>
          </cell>
          <cell r="E52">
            <v>5039295.9900743701</v>
          </cell>
          <cell r="F52">
            <v>988984.59564305143</v>
          </cell>
          <cell r="G52">
            <v>143145.39989533223</v>
          </cell>
          <cell r="H52">
            <v>0</v>
          </cell>
          <cell r="I52">
            <v>21450.71421004058</v>
          </cell>
          <cell r="K52">
            <v>38108.277628629672</v>
          </cell>
          <cell r="L52">
            <v>3410.1246890323632</v>
          </cell>
          <cell r="M52">
            <v>6506.1359027263197</v>
          </cell>
          <cell r="N52">
            <v>752883.67031603865</v>
          </cell>
          <cell r="O52">
            <v>6442.2159808528786</v>
          </cell>
        </row>
        <row r="53">
          <cell r="D53">
            <v>22222073.763576187</v>
          </cell>
          <cell r="E53">
            <v>7016369.5197895262</v>
          </cell>
          <cell r="F53">
            <v>1376994.2043648181</v>
          </cell>
          <cell r="G53">
            <v>199305.82023797129</v>
          </cell>
          <cell r="H53">
            <v>0</v>
          </cell>
          <cell r="I53">
            <v>29866.500728968615</v>
          </cell>
          <cell r="K53">
            <v>53059.347601697096</v>
          </cell>
          <cell r="L53">
            <v>4748.0233298332805</v>
          </cell>
          <cell r="M53">
            <v>9058.6966372704701</v>
          </cell>
          <cell r="N53">
            <v>1048263.4968768248</v>
          </cell>
          <cell r="O53">
            <v>8969.6989295701296</v>
          </cell>
        </row>
        <row r="54">
          <cell r="D54">
            <v>29964569.495406009</v>
          </cell>
          <cell r="E54">
            <v>9460975.3490147498</v>
          </cell>
          <cell r="F54">
            <v>1856759.1382533859</v>
          </cell>
          <cell r="G54">
            <v>268746.88496212149</v>
          </cell>
          <cell r="H54">
            <v>0</v>
          </cell>
          <cell r="I54">
            <v>40272.426696047136</v>
          </cell>
          <cell r="K54">
            <v>71546.000859646811</v>
          </cell>
          <cell r="L54">
            <v>6402.3041479501662</v>
          </cell>
          <cell r="M54">
            <v>12214.879124836865</v>
          </cell>
          <cell r="N54">
            <v>1413493.8411170144</v>
          </cell>
          <cell r="O54">
            <v>12094.873313242009</v>
          </cell>
        </row>
        <row r="55">
          <cell r="D55">
            <v>26888478.784631044</v>
          </cell>
          <cell r="E55">
            <v>8489734.3508606777</v>
          </cell>
          <cell r="F55">
            <v>1666148.7062161949</v>
          </cell>
          <cell r="G55">
            <v>241157.97544989127</v>
          </cell>
          <cell r="H55">
            <v>0</v>
          </cell>
          <cell r="I55">
            <v>36138.156130969634</v>
          </cell>
          <cell r="K55">
            <v>64201.260309604906</v>
          </cell>
          <cell r="L55">
            <v>5745.0589864575268</v>
          </cell>
          <cell r="M55">
            <v>10960.928981654919</v>
          </cell>
          <cell r="N55">
            <v>1268387.9594835644</v>
          </cell>
          <cell r="O55">
            <v>10853.24267834943</v>
          </cell>
        </row>
        <row r="56">
          <cell r="D56">
            <v>20837896.126001701</v>
          </cell>
          <cell r="E56">
            <v>6579331.0197117114</v>
          </cell>
          <cell r="F56">
            <v>1291223.4250473832</v>
          </cell>
          <cell r="G56">
            <v>186891.37762802813</v>
          </cell>
          <cell r="H56">
            <v>0</v>
          </cell>
          <cell r="I56">
            <v>28006.163891755838</v>
          </cell>
          <cell r="K56">
            <v>49754.365213647397</v>
          </cell>
          <cell r="L56">
            <v>4452.2765068428271</v>
          </cell>
          <cell r="M56">
            <v>8494.4448287181476</v>
          </cell>
          <cell r="N56">
            <v>982968.83058691199</v>
          </cell>
          <cell r="O56">
            <v>8410.9906467078399</v>
          </cell>
        </row>
        <row r="57">
          <cell r="D57">
            <v>23499600.59355532</v>
          </cell>
          <cell r="E57">
            <v>7419734.2284996109</v>
          </cell>
          <cell r="F57">
            <v>1456156.3500546236</v>
          </cell>
          <cell r="G57">
            <v>210763.73075676124</v>
          </cell>
          <cell r="H57">
            <v>0</v>
          </cell>
          <cell r="I57">
            <v>31583.49871956067</v>
          </cell>
          <cell r="K57">
            <v>56109.681286281557</v>
          </cell>
          <cell r="L57">
            <v>5020.9828770727963</v>
          </cell>
          <cell r="M57">
            <v>9579.4728763325256</v>
          </cell>
          <cell r="N57">
            <v>1108527.2128736156</v>
          </cell>
          <cell r="O57">
            <v>9485.3587712786575</v>
          </cell>
        </row>
        <row r="58">
          <cell r="D58">
            <v>38504397.130359687</v>
          </cell>
          <cell r="E58">
            <v>12157329.74688183</v>
          </cell>
          <cell r="F58">
            <v>2385930.8656409611</v>
          </cell>
          <cell r="G58">
            <v>345339.0774633055</v>
          </cell>
          <cell r="H58">
            <v>0</v>
          </cell>
          <cell r="I58">
            <v>51749.967946165132</v>
          </cell>
          <cell r="K58">
            <v>91936.432813134583</v>
          </cell>
          <cell r="L58">
            <v>8226.9448756744805</v>
          </cell>
          <cell r="M58">
            <v>15696.089236128246</v>
          </cell>
          <cell r="N58">
            <v>1816336.0634308895</v>
          </cell>
          <cell r="O58">
            <v>15541.882067281456</v>
          </cell>
        </row>
        <row r="59">
          <cell r="D59">
            <v>21970214.991324965</v>
          </cell>
          <cell r="E59">
            <v>6936847.9489534339</v>
          </cell>
          <cell r="F59">
            <v>1361387.7369667655</v>
          </cell>
          <cell r="G59">
            <v>197046.94378378836</v>
          </cell>
          <cell r="H59">
            <v>0</v>
          </cell>
          <cell r="I59">
            <v>29528.002158355117</v>
          </cell>
          <cell r="K59">
            <v>52457.987787775586</v>
          </cell>
          <cell r="L59">
            <v>4694.2105606383539</v>
          </cell>
          <cell r="M59">
            <v>8956.0279017810408</v>
          </cell>
          <cell r="N59">
            <v>1036382.7714266235</v>
          </cell>
          <cell r="O59">
            <v>8868.0388692220495</v>
          </cell>
        </row>
        <row r="60">
          <cell r="D60">
            <v>124629857.53400047</v>
          </cell>
          <cell r="E60">
            <v>39350473.900890671</v>
          </cell>
          <cell r="F60">
            <v>7722708.2108071344</v>
          </cell>
          <cell r="G60">
            <v>1117782.9866926905</v>
          </cell>
          <cell r="H60">
            <v>0</v>
          </cell>
          <cell r="I60">
            <v>167502.71691526682</v>
          </cell>
          <cell r="K60">
            <v>297577.03996489337</v>
          </cell>
          <cell r="L60">
            <v>26628.724099330098</v>
          </cell>
          <cell r="M60">
            <v>50804.622617950539</v>
          </cell>
          <cell r="N60">
            <v>5879061.1382088764</v>
          </cell>
          <cell r="O60">
            <v>50305.489560003152</v>
          </cell>
        </row>
        <row r="61">
          <cell r="D61">
            <v>44549857.482468069</v>
          </cell>
          <cell r="E61">
            <v>14066115.767435618</v>
          </cell>
          <cell r="F61">
            <v>2760538.7423016527</v>
          </cell>
          <cell r="G61">
            <v>399559.73423063289</v>
          </cell>
          <cell r="H61">
            <v>0</v>
          </cell>
          <cell r="I61">
            <v>59875.075797671918</v>
          </cell>
          <cell r="K61">
            <v>106371.09744648497</v>
          </cell>
          <cell r="L61">
            <v>9518.6329105887071</v>
          </cell>
          <cell r="M61">
            <v>18160.485311176781</v>
          </cell>
          <cell r="N61">
            <v>2101513.5620007389</v>
          </cell>
          <cell r="O61">
            <v>17982.066535481092</v>
          </cell>
        </row>
        <row r="62">
          <cell r="D62">
            <v>16662847.124690009</v>
          </cell>
          <cell r="E62">
            <v>5261106.3180888677</v>
          </cell>
          <cell r="F62">
            <v>1032515.8742170716</v>
          </cell>
          <cell r="G62">
            <v>149446.10701138346</v>
          </cell>
          <cell r="H62">
            <v>0</v>
          </cell>
          <cell r="I62">
            <v>22394.891723019755</v>
          </cell>
          <cell r="K62">
            <v>39785.656686641531</v>
          </cell>
          <cell r="L62">
            <v>3560.2251946058491</v>
          </cell>
          <cell r="M62">
            <v>6792.5108530235584</v>
          </cell>
          <cell r="N62">
            <v>786022.69890227064</v>
          </cell>
          <cell r="O62">
            <v>6725.7774232979618</v>
          </cell>
        </row>
        <row r="63">
          <cell r="D63">
            <v>31446357.703751795</v>
          </cell>
          <cell r="E63">
            <v>9928833.2874967139</v>
          </cell>
          <cell r="F63">
            <v>1948578.3715390156</v>
          </cell>
          <cell r="G63">
            <v>282036.77938985842</v>
          </cell>
          <cell r="H63">
            <v>0</v>
          </cell>
          <cell r="I63">
            <v>42263.952287923959</v>
          </cell>
          <cell r="K63">
            <v>75084.046698896258</v>
          </cell>
          <cell r="L63">
            <v>6718.9066872968551</v>
          </cell>
          <cell r="M63">
            <v>12818.921303928651</v>
          </cell>
          <cell r="N63">
            <v>1483393.0100891467</v>
          </cell>
          <cell r="O63">
            <v>12692.981043765079</v>
          </cell>
        </row>
        <row r="64">
          <cell r="D64">
            <v>28352300.765623547</v>
          </cell>
          <cell r="E64">
            <v>8951919.6553964</v>
          </cell>
          <cell r="F64">
            <v>1756854.659472113</v>
          </cell>
          <cell r="G64">
            <v>254286.73398557227</v>
          </cell>
          <cell r="H64">
            <v>0</v>
          </cell>
          <cell r="I64">
            <v>38105.53508612603</v>
          </cell>
          <cell r="K64">
            <v>67696.408428669863</v>
          </cell>
          <cell r="L64">
            <v>6057.8228171611772</v>
          </cell>
          <cell r="M64">
            <v>11557.647334669937</v>
          </cell>
          <cell r="N64">
            <v>1337439.6224798185</v>
          </cell>
          <cell r="O64">
            <v>11444.098536163696</v>
          </cell>
        </row>
        <row r="65">
          <cell r="D65">
            <v>31313690.456294872</v>
          </cell>
          <cell r="E65">
            <v>9886945.0982469413</v>
          </cell>
          <cell r="F65">
            <v>1940357.625230602</v>
          </cell>
          <cell r="G65">
            <v>280846.91048498353</v>
          </cell>
          <cell r="H65">
            <v>0</v>
          </cell>
          <cell r="I65">
            <v>42085.647306803032</v>
          </cell>
          <cell r="K65">
            <v>74767.278890766887</v>
          </cell>
          <cell r="L65">
            <v>6690.5606745560144</v>
          </cell>
          <cell r="M65">
            <v>12764.84028695427</v>
          </cell>
          <cell r="N65">
            <v>1477134.8078070462</v>
          </cell>
          <cell r="O65">
            <v>12639.431348981245</v>
          </cell>
        </row>
        <row r="66">
          <cell r="D66">
            <v>22269202.850532349</v>
          </cell>
          <cell r="E66">
            <v>7031249.9982152944</v>
          </cell>
          <cell r="F66">
            <v>1379914.5654565003</v>
          </cell>
          <cell r="G66">
            <v>199728.51262180545</v>
          </cell>
          <cell r="H66">
            <v>0</v>
          </cell>
          <cell r="I66">
            <v>29929.842293077676</v>
          </cell>
          <cell r="K66">
            <v>53171.877090779089</v>
          </cell>
          <cell r="L66">
            <v>4758.0930473026001</v>
          </cell>
          <cell r="M66">
            <v>9077.9085301869272</v>
          </cell>
          <cell r="N66">
            <v>1050486.678296475</v>
          </cell>
          <cell r="O66">
            <v>8988.7220740938956</v>
          </cell>
        </row>
        <row r="67">
          <cell r="D67">
            <v>23755946.050722167</v>
          </cell>
          <cell r="E67">
            <v>7500672.4195675422</v>
          </cell>
          <cell r="F67">
            <v>1472040.8355706681</v>
          </cell>
          <cell r="G67">
            <v>213062.84748855158</v>
          </cell>
          <cell r="H67">
            <v>0</v>
          </cell>
          <cell r="I67">
            <v>31928.02740148281</v>
          </cell>
          <cell r="K67">
            <v>56721.753897624687</v>
          </cell>
          <cell r="L67">
            <v>5075.7542824814109</v>
          </cell>
          <cell r="M67">
            <v>9683.9705823307431</v>
          </cell>
          <cell r="N67">
            <v>1120619.5849986086</v>
          </cell>
          <cell r="O67">
            <v>9588.8298333052117</v>
          </cell>
        </row>
        <row r="68">
          <cell r="D68">
            <v>39795097.413850248</v>
          </cell>
          <cell r="E68">
            <v>12564853.825175118</v>
          </cell>
          <cell r="F68">
            <v>2465909.3063952909</v>
          </cell>
          <cell r="G68">
            <v>356915.13833950111</v>
          </cell>
          <cell r="H68">
            <v>0</v>
          </cell>
          <cell r="I68">
            <v>53484.671078189429</v>
          </cell>
          <cell r="K68">
            <v>95018.220576056367</v>
          </cell>
          <cell r="L68">
            <v>8502.7190956251106</v>
          </cell>
          <cell r="M68">
            <v>16222.235555422001</v>
          </cell>
          <cell r="N68">
            <v>1877221.199849138</v>
          </cell>
          <cell r="O68">
            <v>16062.859230546797</v>
          </cell>
        </row>
        <row r="69">
          <cell r="D69">
            <v>45709031.384217359</v>
          </cell>
          <cell r="E69">
            <v>14432111.871980108</v>
          </cell>
          <cell r="F69">
            <v>2832367.130666378</v>
          </cell>
          <cell r="G69">
            <v>409956.15842328721</v>
          </cell>
          <cell r="H69">
            <v>0</v>
          </cell>
          <cell r="I69">
            <v>61433.007273821655</v>
          </cell>
          <cell r="K69">
            <v>109138.84143105148</v>
          </cell>
          <cell r="L69">
            <v>9766.304877993507</v>
          </cell>
          <cell r="M69">
            <v>18633.015680642089</v>
          </cell>
          <cell r="N69">
            <v>2156194.3132512248</v>
          </cell>
          <cell r="O69">
            <v>18449.9545020285</v>
          </cell>
        </row>
        <row r="70">
          <cell r="D70">
            <v>19219248.449274421</v>
          </cell>
          <cell r="E70">
            <v>6068261.2454369748</v>
          </cell>
          <cell r="F70">
            <v>1190923.6738416543</v>
          </cell>
          <cell r="G70">
            <v>172374.01501287942</v>
          </cell>
          <cell r="H70">
            <v>0</v>
          </cell>
          <cell r="I70">
            <v>25830.69896749852</v>
          </cell>
          <cell r="K70">
            <v>45889.54185657062</v>
          </cell>
          <cell r="L70">
            <v>4106.4322344473976</v>
          </cell>
          <cell r="M70">
            <v>7834.6126986435602</v>
          </cell>
          <cell r="N70">
            <v>906613.7031640684</v>
          </cell>
          <cell r="O70">
            <v>7757.6410769170425</v>
          </cell>
        </row>
      </sheetData>
      <sheetData sheetId="7">
        <row r="11">
          <cell r="D11">
            <v>17632898.427961916</v>
          </cell>
          <cell r="E11">
            <v>5567389.0921144439</v>
          </cell>
          <cell r="F11">
            <v>1092625.2518005159</v>
          </cell>
          <cell r="G11">
            <v>158146.32431461354</v>
          </cell>
          <cell r="I11">
            <v>23698.642140939566</v>
          </cell>
          <cell r="J11">
            <v>103028.7435393967</v>
          </cell>
          <cell r="K11">
            <v>873561.89</v>
          </cell>
          <cell r="L11">
            <v>325264.17</v>
          </cell>
          <cell r="T11">
            <v>891956.72487282008</v>
          </cell>
        </row>
        <row r="12">
          <cell r="D12">
            <v>28888226.856292441</v>
          </cell>
          <cell r="E12">
            <v>9121132.2827792019</v>
          </cell>
          <cell r="F12">
            <v>1790063.4017645875</v>
          </cell>
          <cell r="G12">
            <v>259093.35960584937</v>
          </cell>
          <cell r="I12">
            <v>38825.820562086934</v>
          </cell>
          <cell r="J12">
            <v>165575.65678766757</v>
          </cell>
          <cell r="K12">
            <v>1917353.48</v>
          </cell>
          <cell r="L12">
            <v>713912.03999999992</v>
          </cell>
          <cell r="T12">
            <v>1461305.3162752159</v>
          </cell>
        </row>
        <row r="13">
          <cell r="D13">
            <v>20436921.757393662</v>
          </cell>
          <cell r="E13">
            <v>6452727.8787064981</v>
          </cell>
          <cell r="F13">
            <v>1266376.9868820526</v>
          </cell>
          <cell r="G13">
            <v>183295.10995831958</v>
          </cell>
          <cell r="I13">
            <v>27467.253734236743</v>
          </cell>
          <cell r="J13">
            <v>129977.3861689606</v>
          </cell>
          <cell r="K13">
            <v>1316384.22</v>
          </cell>
          <cell r="L13">
            <v>490145.69</v>
          </cell>
          <cell r="T13">
            <v>1033797.6976207135</v>
          </cell>
        </row>
        <row r="14">
          <cell r="D14">
            <v>26272713.44748912</v>
          </cell>
          <cell r="E14">
            <v>8295313.3805753998</v>
          </cell>
          <cell r="F14">
            <v>1627992.7127875816</v>
          </cell>
          <cell r="G14">
            <v>235635.28585310219</v>
          </cell>
          <cell r="I14">
            <v>35310.566587064561</v>
          </cell>
          <cell r="J14">
            <v>195175.80916419835</v>
          </cell>
          <cell r="K14">
            <v>1992617.44</v>
          </cell>
          <cell r="L14">
            <v>741936.02000000014</v>
          </cell>
          <cell r="T14">
            <v>1329000.0810634231</v>
          </cell>
        </row>
        <row r="15">
          <cell r="D15">
            <v>109851510.16905499</v>
          </cell>
          <cell r="E15">
            <v>34684377.158190519</v>
          </cell>
          <cell r="F15">
            <v>6806965.6528387209</v>
          </cell>
          <cell r="G15">
            <v>985238.62226168544</v>
          </cell>
          <cell r="I15">
            <v>147640.59571793961</v>
          </cell>
          <cell r="J15">
            <v>742607.45181702159</v>
          </cell>
          <cell r="K15">
            <v>9484031.2100000009</v>
          </cell>
          <cell r="L15">
            <v>3531307.2300000004</v>
          </cell>
          <cell r="T15">
            <v>5556817.1978660244</v>
          </cell>
        </row>
        <row r="16">
          <cell r="D16">
            <v>21829950.426090535</v>
          </cell>
          <cell r="E16">
            <v>6892560.9921784773</v>
          </cell>
          <cell r="F16">
            <v>1352696.2216986388</v>
          </cell>
          <cell r="G16">
            <v>195788.93588939498</v>
          </cell>
          <cell r="I16">
            <v>29339.486370657163</v>
          </cell>
          <cell r="J16">
            <v>103716.84359507258</v>
          </cell>
          <cell r="K16">
            <v>919936.9800000001</v>
          </cell>
          <cell r="L16">
            <v>342531.57</v>
          </cell>
          <cell r="T16">
            <v>1104263.7808946033</v>
          </cell>
        </row>
        <row r="17">
          <cell r="D17">
            <v>17174784.095098529</v>
          </cell>
          <cell r="E17">
            <v>5422744.650921477</v>
          </cell>
          <cell r="F17">
            <v>1064238.1269983605</v>
          </cell>
          <cell r="G17">
            <v>154037.57848623072</v>
          </cell>
          <cell r="I17">
            <v>23082.935785088939</v>
          </cell>
          <cell r="J17">
            <v>119208.79805525442</v>
          </cell>
          <cell r="K17">
            <v>999486.73</v>
          </cell>
          <cell r="L17">
            <v>372151.30999999994</v>
          </cell>
          <cell r="T17">
            <v>868783.10077310051</v>
          </cell>
        </row>
        <row r="18">
          <cell r="D18">
            <v>52939981.396595232</v>
          </cell>
          <cell r="E18">
            <v>16715202.901455883</v>
          </cell>
          <cell r="F18">
            <v>3280434.0556991058</v>
          </cell>
          <cell r="G18">
            <v>474809.26073270972</v>
          </cell>
          <cell r="I18">
            <v>71151.415020708024</v>
          </cell>
          <cell r="J18">
            <v>271141.24257241498</v>
          </cell>
          <cell r="K18">
            <v>4613082.9700000007</v>
          </cell>
          <cell r="L18">
            <v>1717646.52</v>
          </cell>
          <cell r="T18">
            <v>2677958.6245704363</v>
          </cell>
        </row>
        <row r="19">
          <cell r="D19">
            <v>70566757.773238495</v>
          </cell>
          <cell r="E19">
            <v>22280659.024814673</v>
          </cell>
          <cell r="F19">
            <v>4372679.9536519879</v>
          </cell>
          <cell r="G19">
            <v>632900.6774598232</v>
          </cell>
          <cell r="I19">
            <v>94841.829115421264</v>
          </cell>
          <cell r="J19">
            <v>411672.10789771075</v>
          </cell>
          <cell r="K19">
            <v>6883899.6000000006</v>
          </cell>
          <cell r="L19">
            <v>2563167.8899999997</v>
          </cell>
          <cell r="T19">
            <v>3569605.6666723834</v>
          </cell>
        </row>
        <row r="20">
          <cell r="D20">
            <v>39071361.492535993</v>
          </cell>
          <cell r="E20">
            <v>12336342.358931614</v>
          </cell>
          <cell r="F20">
            <v>2421062.8991813147</v>
          </cell>
          <cell r="G20">
            <v>350424.07981058699</v>
          </cell>
          <cell r="I20">
            <v>52511.968905949216</v>
          </cell>
          <cell r="J20">
            <v>214477.34631153519</v>
          </cell>
          <cell r="K20">
            <v>3448181.5199999996</v>
          </cell>
          <cell r="L20">
            <v>1283904.29</v>
          </cell>
          <cell r="T20">
            <v>1976417.1940070845</v>
          </cell>
        </row>
        <row r="21">
          <cell r="D21">
            <v>24779572.4065063</v>
          </cell>
          <cell r="E21">
            <v>7823870.9130469915</v>
          </cell>
          <cell r="F21">
            <v>1535469.9994887614</v>
          </cell>
          <cell r="G21">
            <v>222243.56989219866</v>
          </cell>
          <cell r="I21">
            <v>33303.782770962709</v>
          </cell>
          <cell r="J21">
            <v>133060.77918577974</v>
          </cell>
          <cell r="K21">
            <v>1604832</v>
          </cell>
          <cell r="L21">
            <v>597547.03999999992</v>
          </cell>
          <cell r="T21">
            <v>1253469.832980314</v>
          </cell>
        </row>
        <row r="22">
          <cell r="D22">
            <v>18773510.291200276</v>
          </cell>
          <cell r="E22">
            <v>5927524.4420498535</v>
          </cell>
          <cell r="F22">
            <v>1163303.4406058898</v>
          </cell>
          <cell r="G22">
            <v>168376.26889109568</v>
          </cell>
          <cell r="I22">
            <v>25231.626209272374</v>
          </cell>
          <cell r="J22">
            <v>128718.18837133674</v>
          </cell>
          <cell r="K22">
            <v>991103.69</v>
          </cell>
          <cell r="L22">
            <v>369029.95</v>
          </cell>
          <cell r="T22">
            <v>949654.35331669729</v>
          </cell>
        </row>
        <row r="23">
          <cell r="D23">
            <v>25368650.257548023</v>
          </cell>
          <cell r="E23">
            <v>8009865.6101578837</v>
          </cell>
          <cell r="F23">
            <v>1571972.2987536341</v>
          </cell>
          <cell r="G23">
            <v>227526.90418111326</v>
          </cell>
          <cell r="I23">
            <v>34095.504293208505</v>
          </cell>
          <cell r="J23">
            <v>148848.17070741122</v>
          </cell>
          <cell r="K23">
            <v>1773874.9300000002</v>
          </cell>
          <cell r="L23">
            <v>660488.91</v>
          </cell>
          <cell r="T23">
            <v>1283268.2210817884</v>
          </cell>
        </row>
        <row r="24">
          <cell r="D24">
            <v>15317695.864809098</v>
          </cell>
          <cell r="E24">
            <v>4836389.9572420819</v>
          </cell>
          <cell r="F24">
            <v>949163.3703708254</v>
          </cell>
          <cell r="G24">
            <v>137381.68502957284</v>
          </cell>
          <cell r="I24">
            <v>20587.006396419121</v>
          </cell>
          <cell r="J24">
            <v>89019.184497354305</v>
          </cell>
          <cell r="K24">
            <v>712377.97000000009</v>
          </cell>
          <cell r="L24">
            <v>265248.54000000004</v>
          </cell>
          <cell r="T24">
            <v>774842.65516478999</v>
          </cell>
        </row>
        <row r="25">
          <cell r="D25">
            <v>19175971.053922862</v>
          </cell>
          <cell r="E25">
            <v>6054596.8952565584</v>
          </cell>
          <cell r="F25">
            <v>1188241.9834101892</v>
          </cell>
          <cell r="G25">
            <v>171985.86776478402</v>
          </cell>
          <cell r="I25">
            <v>25772.534082728238</v>
          </cell>
          <cell r="J25">
            <v>154348.95438246996</v>
          </cell>
          <cell r="K25">
            <v>1329621.8099999998</v>
          </cell>
          <cell r="L25">
            <v>495074.60999999993</v>
          </cell>
          <cell r="T25">
            <v>970012.75243493833</v>
          </cell>
        </row>
        <row r="26">
          <cell r="D26">
            <v>89385283.272183135</v>
          </cell>
          <cell r="E26">
            <v>28222396.511736255</v>
          </cell>
          <cell r="F26">
            <v>5538772.7685004324</v>
          </cell>
          <cell r="G26">
            <v>801680.67972873617</v>
          </cell>
          <cell r="I26">
            <v>120133.95583194673</v>
          </cell>
          <cell r="J26">
            <v>535362.56535603385</v>
          </cell>
          <cell r="K26">
            <v>9271373.9399999995</v>
          </cell>
          <cell r="L26">
            <v>3452125.8899999997</v>
          </cell>
          <cell r="T26">
            <v>4521537.105485443</v>
          </cell>
        </row>
        <row r="27">
          <cell r="D27">
            <v>24614648.555223636</v>
          </cell>
          <cell r="E27">
            <v>7771798.0644219145</v>
          </cell>
          <cell r="F27">
            <v>1525250.4677837596</v>
          </cell>
          <cell r="G27">
            <v>220764.3972548288</v>
          </cell>
          <cell r="I27">
            <v>33082.124865541133</v>
          </cell>
          <cell r="J27">
            <v>162835.78434599427</v>
          </cell>
          <cell r="K27">
            <v>1726194.1700000002</v>
          </cell>
          <cell r="L27">
            <v>642735.34</v>
          </cell>
          <cell r="T27">
            <v>1245127.1921578485</v>
          </cell>
        </row>
        <row r="28">
          <cell r="D28">
            <v>41091290.607959479</v>
          </cell>
          <cell r="E28">
            <v>12974112.228133593</v>
          </cell>
          <cell r="F28">
            <v>2546228.1161974189</v>
          </cell>
          <cell r="G28">
            <v>368540.4641523537</v>
          </cell>
          <cell r="I28">
            <v>55226.756690388276</v>
          </cell>
          <cell r="J28">
            <v>296676.56484438363</v>
          </cell>
          <cell r="K28">
            <v>3940168.1700000004</v>
          </cell>
          <cell r="L28">
            <v>1467091.79</v>
          </cell>
          <cell r="T28">
            <v>2078594.9140018472</v>
          </cell>
        </row>
        <row r="29">
          <cell r="D29">
            <v>20184442.439277835</v>
          </cell>
          <cell r="E29">
            <v>6373010.3775024135</v>
          </cell>
          <cell r="F29">
            <v>1250732.0672644549</v>
          </cell>
          <cell r="G29">
            <v>181030.66793884078</v>
          </cell>
          <cell r="I29">
            <v>27127.921149043203</v>
          </cell>
          <cell r="J29">
            <v>108391.10489012893</v>
          </cell>
          <cell r="K29">
            <v>970913.40999999992</v>
          </cell>
          <cell r="L29">
            <v>361512.26</v>
          </cell>
          <cell r="T29">
            <v>1021026.0806001335</v>
          </cell>
        </row>
        <row r="30">
          <cell r="D30">
            <v>26290120.99257509</v>
          </cell>
          <cell r="E30">
            <v>8300809.6168877715</v>
          </cell>
          <cell r="F30">
            <v>1629071.3739850298</v>
          </cell>
          <cell r="G30">
            <v>235791.41102344412</v>
          </cell>
          <cell r="I30">
            <v>35333.962353973227</v>
          </cell>
          <cell r="J30">
            <v>179335.44028483628</v>
          </cell>
          <cell r="K30">
            <v>2060354.15</v>
          </cell>
          <cell r="L30">
            <v>767157.28</v>
          </cell>
          <cell r="T30">
            <v>1329880.6383334822</v>
          </cell>
        </row>
        <row r="31">
          <cell r="D31">
            <v>16295364.608699478</v>
          </cell>
          <cell r="E31">
            <v>5145077.8523532469</v>
          </cell>
          <cell r="F31">
            <v>1009744.7638289054</v>
          </cell>
          <cell r="G31">
            <v>146150.22180049666</v>
          </cell>
          <cell r="I31">
            <v>21900.994666044629</v>
          </cell>
          <cell r="J31">
            <v>107691.27847488993</v>
          </cell>
          <cell r="K31">
            <v>731788.85999999987</v>
          </cell>
          <cell r="L31">
            <v>272476.05</v>
          </cell>
          <cell r="T31">
            <v>824297.83772446064</v>
          </cell>
        </row>
        <row r="32">
          <cell r="D32">
            <v>20166294.934573401</v>
          </cell>
          <cell r="E32">
            <v>6367280.5072741397</v>
          </cell>
          <cell r="F32">
            <v>1249607.5543559142</v>
          </cell>
          <cell r="G32">
            <v>180867.90620252086</v>
          </cell>
          <cell r="I32">
            <v>27103.530875288812</v>
          </cell>
          <cell r="J32">
            <v>104578.94286851241</v>
          </cell>
          <cell r="K32">
            <v>1160501.9099999999</v>
          </cell>
          <cell r="L32">
            <v>432104.10000000003</v>
          </cell>
          <cell r="T32">
            <v>1020108.0926172214</v>
          </cell>
        </row>
        <row r="33">
          <cell r="D33">
            <v>16120967.076311348</v>
          </cell>
          <cell r="E33">
            <v>5090013.7956143012</v>
          </cell>
          <cell r="F33">
            <v>998938.1940231839</v>
          </cell>
          <cell r="G33">
            <v>144586.08140523499</v>
          </cell>
          <cell r="I33">
            <v>21666.604118896961</v>
          </cell>
          <cell r="J33">
            <v>136623.5481307267</v>
          </cell>
          <cell r="K33">
            <v>956416.43</v>
          </cell>
          <cell r="L33">
            <v>356114.43000000005</v>
          </cell>
          <cell r="T33">
            <v>815475.972592626</v>
          </cell>
        </row>
        <row r="34">
          <cell r="D34">
            <v>28372749.820146672</v>
          </cell>
          <cell r="E34">
            <v>8958376.214059243</v>
          </cell>
          <cell r="F34">
            <v>1758121.7882676821</v>
          </cell>
          <cell r="G34">
            <v>254470.13791214471</v>
          </cell>
          <cell r="I34">
            <v>38133.018646315752</v>
          </cell>
          <cell r="J34">
            <v>133196.05597381783</v>
          </cell>
          <cell r="K34">
            <v>1758381.8399999999</v>
          </cell>
          <cell r="L34">
            <v>654720.16</v>
          </cell>
          <cell r="T34">
            <v>1435230.0110276903</v>
          </cell>
        </row>
        <row r="35">
          <cell r="D35">
            <v>33208023.066125363</v>
          </cell>
          <cell r="E35">
            <v>10485059.285310058</v>
          </cell>
          <cell r="F35">
            <v>2057740.2355408687</v>
          </cell>
          <cell r="G35">
            <v>297836.84214584593</v>
          </cell>
          <cell r="I35">
            <v>44631.633197874362</v>
          </cell>
          <cell r="J35">
            <v>181189.21301882577</v>
          </cell>
          <cell r="K35">
            <v>2501222.4099999997</v>
          </cell>
          <cell r="L35">
            <v>931311.2300000001</v>
          </cell>
          <cell r="T35">
            <v>1679821.3642852509</v>
          </cell>
        </row>
        <row r="36">
          <cell r="D36">
            <v>34268437.696653664</v>
          </cell>
          <cell r="E36">
            <v>10819873.262220386</v>
          </cell>
          <cell r="F36">
            <v>2123448.9905380951</v>
          </cell>
          <cell r="G36">
            <v>307347.51203103922</v>
          </cell>
          <cell r="I36">
            <v>46056.832064219299</v>
          </cell>
          <cell r="J36">
            <v>329002.50069731934</v>
          </cell>
          <cell r="K36">
            <v>3440440.1100000003</v>
          </cell>
          <cell r="L36">
            <v>1281021.83</v>
          </cell>
          <cell r="T36">
            <v>1733462.2313677347</v>
          </cell>
        </row>
        <row r="37">
          <cell r="D37">
            <v>37022790.653044902</v>
          </cell>
          <cell r="E37">
            <v>11689529.187926199</v>
          </cell>
          <cell r="F37">
            <v>2294122.893346502</v>
          </cell>
          <cell r="G37">
            <v>332050.81294880621</v>
          </cell>
          <cell r="I37">
            <v>49758.686601068672</v>
          </cell>
          <cell r="J37">
            <v>213261.24332311546</v>
          </cell>
          <cell r="K37">
            <v>3150022.7</v>
          </cell>
          <cell r="L37">
            <v>1172887.1000000001</v>
          </cell>
          <cell r="T37">
            <v>1872790.6379914926</v>
          </cell>
        </row>
        <row r="38">
          <cell r="D38">
            <v>19779600.363309436</v>
          </cell>
          <cell r="E38">
            <v>6245186.0514573418</v>
          </cell>
          <cell r="F38">
            <v>1225645.9660201489</v>
          </cell>
          <cell r="G38">
            <v>177399.71149093364</v>
          </cell>
          <cell r="I38">
            <v>26583.812786985385</v>
          </cell>
          <cell r="J38">
            <v>128891.74338567888</v>
          </cell>
          <cell r="K38">
            <v>1142613.03</v>
          </cell>
          <cell r="L38">
            <v>425443.31</v>
          </cell>
          <cell r="T38">
            <v>1000547.2232162073</v>
          </cell>
        </row>
        <row r="39">
          <cell r="D39">
            <v>17746225.194337901</v>
          </cell>
          <cell r="E39">
            <v>5603170.7422806891</v>
          </cell>
          <cell r="F39">
            <v>1099647.5622364986</v>
          </cell>
          <cell r="G39">
            <v>159162.73189060239</v>
          </cell>
          <cell r="I39">
            <v>23850.953486252791</v>
          </cell>
          <cell r="J39">
            <v>136816.31194080258</v>
          </cell>
          <cell r="K39">
            <v>1027515.5700000001</v>
          </cell>
          <cell r="L39">
            <v>382587.64</v>
          </cell>
          <cell r="T39">
            <v>897689.3372275111</v>
          </cell>
        </row>
        <row r="40">
          <cell r="D40">
            <v>21706340.962520741</v>
          </cell>
          <cell r="E40">
            <v>6853532.6961798305</v>
          </cell>
          <cell r="F40">
            <v>1345036.7423561106</v>
          </cell>
          <cell r="G40">
            <v>194680.30463436182</v>
          </cell>
          <cell r="I40">
            <v>29173.355064772211</v>
          </cell>
          <cell r="J40">
            <v>117909.33006309808</v>
          </cell>
          <cell r="K40">
            <v>1259674.08</v>
          </cell>
          <cell r="L40">
            <v>469030.10000000003</v>
          </cell>
          <cell r="T40">
            <v>1098011.0203096413</v>
          </cell>
        </row>
        <row r="41">
          <cell r="D41">
            <v>17293825.119066413</v>
          </cell>
          <cell r="E41">
            <v>5460330.5135668358</v>
          </cell>
          <cell r="F41">
            <v>1071614.5222812395</v>
          </cell>
          <cell r="G41">
            <v>155105.23622044164</v>
          </cell>
          <cell r="I41">
            <v>23242.927101243306</v>
          </cell>
          <cell r="J41">
            <v>140769.64310961147</v>
          </cell>
          <cell r="K41">
            <v>935653.36</v>
          </cell>
          <cell r="L41">
            <v>348383.45</v>
          </cell>
          <cell r="T41">
            <v>874804.76773260173</v>
          </cell>
        </row>
        <row r="42">
          <cell r="D42">
            <v>17710572.576177426</v>
          </cell>
          <cell r="E42">
            <v>5591913.8296260349</v>
          </cell>
          <cell r="F42">
            <v>1097438.3422915142</v>
          </cell>
          <cell r="G42">
            <v>158842.96991061332</v>
          </cell>
          <cell r="I42">
            <v>23803.036313552879</v>
          </cell>
          <cell r="J42">
            <v>104550.85922140551</v>
          </cell>
          <cell r="K42">
            <v>880774.58000000007</v>
          </cell>
          <cell r="L42">
            <v>327949.75</v>
          </cell>
          <cell r="T42">
            <v>895885.85649758589</v>
          </cell>
        </row>
        <row r="43">
          <cell r="D43">
            <v>17981251.362203609</v>
          </cell>
          <cell r="E43">
            <v>5677377.6078554401</v>
          </cell>
          <cell r="F43">
            <v>1114210.9947256667</v>
          </cell>
          <cell r="G43">
            <v>161270.63971514758</v>
          </cell>
          <cell r="I43">
            <v>24166.82901112812</v>
          </cell>
          <cell r="J43">
            <v>260446.00266484046</v>
          </cell>
          <cell r="K43">
            <v>1762150.1800000002</v>
          </cell>
          <cell r="L43">
            <v>656123.29</v>
          </cell>
          <cell r="T43">
            <v>909578.09004970617</v>
          </cell>
        </row>
        <row r="44">
          <cell r="D44">
            <v>15670383.760039331</v>
          </cell>
          <cell r="E44">
            <v>4947747.1880936958</v>
          </cell>
          <cell r="F44">
            <v>971017.72981758777</v>
          </cell>
          <cell r="G44">
            <v>140544.8799228452</v>
          </cell>
          <cell r="I44">
            <v>21061.019460728967</v>
          </cell>
          <cell r="J44">
            <v>112301.4808197513</v>
          </cell>
          <cell r="K44">
            <v>881370.44000000006</v>
          </cell>
          <cell r="L44">
            <v>328171.61000000004</v>
          </cell>
          <cell r="T44">
            <v>792683.30349705671</v>
          </cell>
        </row>
        <row r="45">
          <cell r="D45">
            <v>15388597.977364235</v>
          </cell>
          <cell r="E45">
            <v>4858776.5007624235</v>
          </cell>
          <cell r="F45">
            <v>953556.83063490177</v>
          </cell>
          <cell r="G45">
            <v>138017.59344432072</v>
          </cell>
          <cell r="I45">
            <v>20682.298942868332</v>
          </cell>
          <cell r="J45">
            <v>101855.54963301934</v>
          </cell>
          <cell r="K45">
            <v>679234.29</v>
          </cell>
          <cell r="L45">
            <v>252907.74999999997</v>
          </cell>
          <cell r="T45">
            <v>778429.22468764021</v>
          </cell>
        </row>
        <row r="46">
          <cell r="D46">
            <v>63918556.740166061</v>
          </cell>
          <cell r="E46">
            <v>20181564.422476541</v>
          </cell>
          <cell r="F46">
            <v>3960723.1583776437</v>
          </cell>
          <cell r="G46">
            <v>573274.14691633929</v>
          </cell>
          <cell r="I46">
            <v>85906.636877600453</v>
          </cell>
          <cell r="J46">
            <v>325024.44070114498</v>
          </cell>
          <cell r="K46">
            <v>6865089.6600000001</v>
          </cell>
          <cell r="L46">
            <v>2556164.1600000006</v>
          </cell>
          <cell r="T46">
            <v>3233307.715205037</v>
          </cell>
        </row>
        <row r="47">
          <cell r="D47">
            <v>18778721.777169954</v>
          </cell>
          <cell r="E47">
            <v>5929169.910051601</v>
          </cell>
          <cell r="F47">
            <v>1163626.3711322087</v>
          </cell>
          <cell r="G47">
            <v>168423.00978021772</v>
          </cell>
          <cell r="I47">
            <v>25238.630454293263</v>
          </cell>
          <cell r="J47">
            <v>105038.67509376652</v>
          </cell>
          <cell r="K47">
            <v>968350.19000000006</v>
          </cell>
          <cell r="L47">
            <v>360557.86</v>
          </cell>
          <cell r="T47">
            <v>949917.97531714279</v>
          </cell>
        </row>
        <row r="48">
          <cell r="D48">
            <v>15880510.636015683</v>
          </cell>
          <cell r="E48">
            <v>5014092.3826770028</v>
          </cell>
          <cell r="F48">
            <v>984038.27387117548</v>
          </cell>
          <cell r="G48">
            <v>142429.4704347871</v>
          </cell>
          <cell r="I48">
            <v>21343.430299667416</v>
          </cell>
          <cell r="J48">
            <v>224180.25650810901</v>
          </cell>
          <cell r="K48">
            <v>1386910.0699999998</v>
          </cell>
          <cell r="L48">
            <v>516405.47</v>
          </cell>
          <cell r="T48">
            <v>803312.53049960162</v>
          </cell>
        </row>
        <row r="49">
          <cell r="D49">
            <v>19140889.62534526</v>
          </cell>
          <cell r="E49">
            <v>6043520.3292798037</v>
          </cell>
          <cell r="F49">
            <v>1186068.1573151927</v>
          </cell>
          <cell r="G49">
            <v>171671.22868239382</v>
          </cell>
          <cell r="I49">
            <v>25725.384589691112</v>
          </cell>
          <cell r="J49">
            <v>143574.30938808009</v>
          </cell>
          <cell r="K49">
            <v>1269756.47</v>
          </cell>
          <cell r="L49">
            <v>472784.2099999999</v>
          </cell>
          <cell r="T49">
            <v>968238.16521856107</v>
          </cell>
        </row>
        <row r="50">
          <cell r="D50">
            <v>17267528.694757331</v>
          </cell>
          <cell r="E50">
            <v>5452027.7137487503</v>
          </cell>
          <cell r="F50">
            <v>1069985.0603212817</v>
          </cell>
          <cell r="G50">
            <v>154869.3882760955</v>
          </cell>
          <cell r="I50">
            <v>23207.584667222422</v>
          </cell>
          <cell r="J50">
            <v>153523.56397323468</v>
          </cell>
          <cell r="K50">
            <v>1220068.8800000001</v>
          </cell>
          <cell r="L50">
            <v>454283.4</v>
          </cell>
          <cell r="T50">
            <v>873474.56824223325</v>
          </cell>
        </row>
        <row r="51">
          <cell r="D51">
            <v>27234802.38842167</v>
          </cell>
          <cell r="E51">
            <v>8599082.1283666231</v>
          </cell>
          <cell r="F51">
            <v>1687608.7013691266</v>
          </cell>
          <cell r="G51">
            <v>244264.09014717923</v>
          </cell>
          <cell r="I51">
            <v>36603.615577964432</v>
          </cell>
          <cell r="J51">
            <v>170179.93226018248</v>
          </cell>
          <cell r="K51">
            <v>2309113.9700000002</v>
          </cell>
          <cell r="L51">
            <v>859781.12000000011</v>
          </cell>
          <cell r="T51">
            <v>1377667.1623317942</v>
          </cell>
        </row>
        <row r="52">
          <cell r="D52">
            <v>15960334.884312874</v>
          </cell>
          <cell r="E52">
            <v>5039295.9900743701</v>
          </cell>
          <cell r="F52">
            <v>988984.59564305143</v>
          </cell>
          <cell r="G52">
            <v>143145.39989533223</v>
          </cell>
          <cell r="I52">
            <v>21450.71421004058</v>
          </cell>
          <cell r="J52">
            <v>95046.275900357607</v>
          </cell>
          <cell r="K52">
            <v>774087.42</v>
          </cell>
          <cell r="L52">
            <v>288225.58999999997</v>
          </cell>
          <cell r="T52">
            <v>807350.42451727984</v>
          </cell>
        </row>
        <row r="53">
          <cell r="D53">
            <v>22222073.763576187</v>
          </cell>
          <cell r="E53">
            <v>7016369.5197895262</v>
          </cell>
          <cell r="F53">
            <v>1376994.2043648181</v>
          </cell>
          <cell r="G53">
            <v>199305.82023797129</v>
          </cell>
          <cell r="I53">
            <v>29866.500728968615</v>
          </cell>
          <cell r="J53">
            <v>120715.93270118858</v>
          </cell>
          <cell r="K53">
            <v>1343471.33</v>
          </cell>
          <cell r="L53">
            <v>500231.37000000005</v>
          </cell>
          <cell r="T53">
            <v>1124099.2633751957</v>
          </cell>
        </row>
        <row r="54">
          <cell r="D54">
            <v>29964569.495406009</v>
          </cell>
          <cell r="E54">
            <v>9460975.3490147498</v>
          </cell>
          <cell r="F54">
            <v>1856759.1382533859</v>
          </cell>
          <cell r="G54">
            <v>268746.88496212149</v>
          </cell>
          <cell r="I54">
            <v>40272.426696047136</v>
          </cell>
          <cell r="J54">
            <v>278582.56376773026</v>
          </cell>
          <cell r="K54">
            <v>2982763.9600000004</v>
          </cell>
          <cell r="L54">
            <v>1110609.5900000001</v>
          </cell>
          <cell r="T54">
            <v>1515751.8985626902</v>
          </cell>
        </row>
        <row r="55">
          <cell r="D55">
            <v>26888478.784631044</v>
          </cell>
          <cell r="E55">
            <v>8489734.3508606777</v>
          </cell>
          <cell r="F55">
            <v>1666148.7062161949</v>
          </cell>
          <cell r="G55">
            <v>241157.97544989127</v>
          </cell>
          <cell r="I55">
            <v>36138.156130969634</v>
          </cell>
          <cell r="J55">
            <v>167311.74403165196</v>
          </cell>
          <cell r="K55">
            <v>2167506.67</v>
          </cell>
          <cell r="L55">
            <v>807054.69000000006</v>
          </cell>
          <cell r="T55">
            <v>1360148.450439631</v>
          </cell>
        </row>
        <row r="56">
          <cell r="D56">
            <v>20837896.126001701</v>
          </cell>
          <cell r="E56">
            <v>6579331.0197117114</v>
          </cell>
          <cell r="F56">
            <v>1291223.4250473832</v>
          </cell>
          <cell r="G56">
            <v>186891.37762802813</v>
          </cell>
          <cell r="I56">
            <v>28006.163891755838</v>
          </cell>
          <cell r="J56">
            <v>135738.83182467206</v>
          </cell>
          <cell r="K56">
            <v>1457013.36</v>
          </cell>
          <cell r="L56">
            <v>542507.89</v>
          </cell>
          <cell r="T56">
            <v>1054080.9077828282</v>
          </cell>
        </row>
        <row r="57">
          <cell r="D57">
            <v>23499600.59355532</v>
          </cell>
          <cell r="E57">
            <v>7419734.2284996109</v>
          </cell>
          <cell r="F57">
            <v>1456156.3500546236</v>
          </cell>
          <cell r="G57">
            <v>210763.73075676124</v>
          </cell>
          <cell r="I57">
            <v>31583.49871956067</v>
          </cell>
          <cell r="J57">
            <v>130375.36089507994</v>
          </cell>
          <cell r="K57">
            <v>1543462.33</v>
          </cell>
          <cell r="L57">
            <v>574696.51</v>
          </cell>
          <cell r="T57">
            <v>1188722.7086845811</v>
          </cell>
        </row>
        <row r="58">
          <cell r="D58">
            <v>38504397.130359687</v>
          </cell>
          <cell r="E58">
            <v>12157329.74688183</v>
          </cell>
          <cell r="F58">
            <v>2385930.8656409611</v>
          </cell>
          <cell r="G58">
            <v>345339.0774633055</v>
          </cell>
          <cell r="I58">
            <v>51749.967946165132</v>
          </cell>
          <cell r="J58">
            <v>236261.01938857543</v>
          </cell>
          <cell r="K58">
            <v>3432446.54</v>
          </cell>
          <cell r="L58">
            <v>1278045.48</v>
          </cell>
          <cell r="T58">
            <v>1947737.4124231082</v>
          </cell>
        </row>
        <row r="59">
          <cell r="D59">
            <v>21970214.991324965</v>
          </cell>
          <cell r="E59">
            <v>6936847.9489534339</v>
          </cell>
          <cell r="F59">
            <v>1361387.7369667655</v>
          </cell>
          <cell r="G59">
            <v>197046.94378378836</v>
          </cell>
          <cell r="I59">
            <v>29528.002158355117</v>
          </cell>
          <cell r="J59">
            <v>163106.44520141734</v>
          </cell>
          <cell r="K59">
            <v>1620756.85</v>
          </cell>
          <cell r="L59">
            <v>603476.55000000005</v>
          </cell>
          <cell r="T59">
            <v>1111359.0365460406</v>
          </cell>
        </row>
        <row r="60">
          <cell r="D60">
            <v>124629857.53400047</v>
          </cell>
          <cell r="E60">
            <v>39350473.900890671</v>
          </cell>
          <cell r="F60">
            <v>7722708.2108071344</v>
          </cell>
          <cell r="G60">
            <v>1117782.9866926905</v>
          </cell>
          <cell r="I60">
            <v>167502.71691526682</v>
          </cell>
          <cell r="J60">
            <v>738996.66465650592</v>
          </cell>
          <cell r="K60">
            <v>10653805.049999999</v>
          </cell>
          <cell r="L60">
            <v>3966863.65</v>
          </cell>
          <cell r="T60">
            <v>6304377.0144510539</v>
          </cell>
        </row>
        <row r="61">
          <cell r="D61">
            <v>44549857.482468069</v>
          </cell>
          <cell r="E61">
            <v>14066115.767435618</v>
          </cell>
          <cell r="F61">
            <v>2760538.7423016527</v>
          </cell>
          <cell r="G61">
            <v>399559.73423063289</v>
          </cell>
          <cell r="I61">
            <v>59875.075797671918</v>
          </cell>
          <cell r="J61">
            <v>242867.75015587916</v>
          </cell>
          <cell r="K61">
            <v>4044202.6500000004</v>
          </cell>
          <cell r="L61">
            <v>1505828.2400000002</v>
          </cell>
          <cell r="T61">
            <v>2253545.8442044705</v>
          </cell>
        </row>
        <row r="62">
          <cell r="D62">
            <v>16662847.124690009</v>
          </cell>
          <cell r="E62">
            <v>5261106.3180888677</v>
          </cell>
          <cell r="F62">
            <v>1032515.8742170716</v>
          </cell>
          <cell r="G62">
            <v>149446.10701138346</v>
          </cell>
          <cell r="I62">
            <v>22394.891723019755</v>
          </cell>
          <cell r="J62">
            <v>107341.42806321991</v>
          </cell>
          <cell r="K62">
            <v>889177.42</v>
          </cell>
          <cell r="L62">
            <v>331078.49000000005</v>
          </cell>
          <cell r="T62">
            <v>842886.86905983952</v>
          </cell>
        </row>
        <row r="63">
          <cell r="D63">
            <v>31446357.703751795</v>
          </cell>
          <cell r="E63">
            <v>9928833.2874967139</v>
          </cell>
          <cell r="F63">
            <v>1948578.3715390156</v>
          </cell>
          <cell r="G63">
            <v>282036.77938985842</v>
          </cell>
          <cell r="I63">
            <v>42263.952287923959</v>
          </cell>
          <cell r="J63">
            <v>182307.3649990902</v>
          </cell>
          <cell r="K63">
            <v>2299141.4300000002</v>
          </cell>
          <cell r="L63">
            <v>856067.90000000014</v>
          </cell>
          <cell r="T63">
            <v>1590707.8658230335</v>
          </cell>
        </row>
        <row r="64">
          <cell r="D64">
            <v>28352300.765623547</v>
          </cell>
          <cell r="E64">
            <v>8951919.6553964</v>
          </cell>
          <cell r="F64">
            <v>1756854.659472113</v>
          </cell>
          <cell r="G64">
            <v>254286.73398557227</v>
          </cell>
          <cell r="I64">
            <v>38105.53508612603</v>
          </cell>
          <cell r="J64">
            <v>198289.04533417785</v>
          </cell>
          <cell r="K64">
            <v>2108148.6500000004</v>
          </cell>
          <cell r="L64">
            <v>784953.19000000006</v>
          </cell>
          <cell r="T64">
            <v>1434195.5995964834</v>
          </cell>
        </row>
        <row r="65">
          <cell r="D65">
            <v>31313690.456294872</v>
          </cell>
          <cell r="E65">
            <v>9886945.0982469413</v>
          </cell>
          <cell r="F65">
            <v>1940357.625230602</v>
          </cell>
          <cell r="G65">
            <v>280846.91048498353</v>
          </cell>
          <cell r="I65">
            <v>42085.647306803032</v>
          </cell>
          <cell r="J65">
            <v>189678.27931796273</v>
          </cell>
          <cell r="K65">
            <v>2529507.69</v>
          </cell>
          <cell r="L65">
            <v>941843.05</v>
          </cell>
          <cell r="T65">
            <v>1583996.9190083048</v>
          </cell>
        </row>
        <row r="66">
          <cell r="D66">
            <v>22269202.850532349</v>
          </cell>
          <cell r="E66">
            <v>7031249.9982152944</v>
          </cell>
          <cell r="F66">
            <v>1379914.5654565003</v>
          </cell>
          <cell r="G66">
            <v>199728.51262180545</v>
          </cell>
          <cell r="I66">
            <v>29929.842293077676</v>
          </cell>
          <cell r="J66">
            <v>170658.24074667145</v>
          </cell>
          <cell r="K66">
            <v>1501573.7399999998</v>
          </cell>
          <cell r="L66">
            <v>559099.61</v>
          </cell>
          <cell r="T66">
            <v>1126483.2790388376</v>
          </cell>
        </row>
        <row r="67">
          <cell r="D67">
            <v>23755946.050722167</v>
          </cell>
          <cell r="E67">
            <v>7500672.4195675422</v>
          </cell>
          <cell r="F67">
            <v>1472040.8355706681</v>
          </cell>
          <cell r="G67">
            <v>213062.84748855158</v>
          </cell>
          <cell r="I67">
            <v>31928.02740148281</v>
          </cell>
          <cell r="J67">
            <v>156914.74885238564</v>
          </cell>
          <cell r="K67">
            <v>1649660.19</v>
          </cell>
          <cell r="L67">
            <v>614238.48</v>
          </cell>
          <cell r="T67">
            <v>1201689.8935943507</v>
          </cell>
        </row>
        <row r="68">
          <cell r="D68">
            <v>39795097.413850248</v>
          </cell>
          <cell r="E68">
            <v>12564853.825175118</v>
          </cell>
          <cell r="F68">
            <v>2465909.3063952909</v>
          </cell>
          <cell r="G68">
            <v>356915.13833950111</v>
          </cell>
          <cell r="I68">
            <v>53484.671078189429</v>
          </cell>
          <cell r="J68">
            <v>255093.53309037621</v>
          </cell>
          <cell r="K68">
            <v>3954728.7800000003</v>
          </cell>
          <cell r="L68">
            <v>1472513.32</v>
          </cell>
          <cell r="T68">
            <v>2013027.2343067883</v>
          </cell>
        </row>
        <row r="69">
          <cell r="D69">
            <v>45709031.384217359</v>
          </cell>
          <cell r="E69">
            <v>14432111.871980108</v>
          </cell>
          <cell r="F69">
            <v>2832367.130666378</v>
          </cell>
          <cell r="G69">
            <v>409956.15842328721</v>
          </cell>
          <cell r="I69">
            <v>61433.007273821655</v>
          </cell>
          <cell r="J69">
            <v>267993.81154722179</v>
          </cell>
          <cell r="K69">
            <v>4248905.2</v>
          </cell>
          <cell r="L69">
            <v>1582047.67</v>
          </cell>
          <cell r="T69">
            <v>2312182.4297429402</v>
          </cell>
        </row>
        <row r="70">
          <cell r="D70">
            <v>19219248.449274421</v>
          </cell>
          <cell r="E70">
            <v>6068261.2454369748</v>
          </cell>
          <cell r="F70">
            <v>1190923.6738416543</v>
          </cell>
          <cell r="G70">
            <v>172374.01501287942</v>
          </cell>
          <cell r="I70">
            <v>25830.69896749852</v>
          </cell>
          <cell r="J70">
            <v>112725.55550094238</v>
          </cell>
          <cell r="K70">
            <v>1082837.53</v>
          </cell>
          <cell r="L70">
            <v>403186.36</v>
          </cell>
          <cell r="T70">
            <v>972201.93103064701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E5FE-B948-4E69-9C96-186E950A1CC0}">
  <sheetPr>
    <pageSetUpPr fitToPage="1"/>
  </sheetPr>
  <dimension ref="A1:O66"/>
  <sheetViews>
    <sheetView topLeftCell="A19" workbookViewId="0">
      <selection activeCell="K15" sqref="K15"/>
    </sheetView>
  </sheetViews>
  <sheetFormatPr baseColWidth="10" defaultRowHeight="12.75" x14ac:dyDescent="0.2"/>
  <cols>
    <col min="1" max="1" width="4" bestFit="1" customWidth="1"/>
    <col min="2" max="2" width="25.7109375" customWidth="1"/>
    <col min="3" max="3" width="16.7109375" customWidth="1"/>
    <col min="4" max="4" width="13.85546875" bestFit="1" customWidth="1"/>
    <col min="5" max="5" width="13.7109375" bestFit="1" customWidth="1"/>
    <col min="6" max="6" width="13.85546875" bestFit="1" customWidth="1"/>
    <col min="7" max="7" width="13.42578125" customWidth="1"/>
    <col min="8" max="8" width="17.28515625" customWidth="1"/>
    <col min="9" max="9" width="13.85546875" bestFit="1" customWidth="1"/>
    <col min="10" max="10" width="12" customWidth="1"/>
    <col min="11" max="11" width="15.140625" customWidth="1"/>
    <col min="12" max="12" width="13.42578125" customWidth="1"/>
    <col min="13" max="13" width="13.42578125" bestFit="1" customWidth="1"/>
    <col min="14" max="14" width="15.140625" customWidth="1"/>
    <col min="15" max="15" width="20" bestFit="1" customWidth="1"/>
    <col min="228" max="228" width="4" bestFit="1" customWidth="1"/>
    <col min="229" max="229" width="25.7109375" customWidth="1"/>
    <col min="230" max="230" width="16.7109375" customWidth="1"/>
    <col min="231" max="231" width="13.85546875" bestFit="1" customWidth="1"/>
    <col min="232" max="232" width="13.7109375" bestFit="1" customWidth="1"/>
    <col min="233" max="233" width="13.85546875" bestFit="1" customWidth="1"/>
    <col min="234" max="234" width="15.7109375" customWidth="1"/>
    <col min="235" max="235" width="13.42578125" customWidth="1"/>
    <col min="236" max="236" width="12.140625" customWidth="1"/>
    <col min="237" max="237" width="13.7109375" bestFit="1" customWidth="1"/>
    <col min="238" max="239" width="13.85546875" customWidth="1"/>
    <col min="240" max="240" width="17.28515625" customWidth="1"/>
    <col min="241" max="241" width="13.85546875" bestFit="1" customWidth="1"/>
    <col min="242" max="242" width="12" customWidth="1"/>
    <col min="243" max="243" width="15.140625" customWidth="1"/>
    <col min="244" max="244" width="13.42578125" customWidth="1"/>
    <col min="245" max="245" width="13.42578125" bestFit="1" customWidth="1"/>
    <col min="246" max="246" width="15.140625" customWidth="1"/>
    <col min="247" max="247" width="20" bestFit="1" customWidth="1"/>
    <col min="249" max="249" width="6.85546875" customWidth="1"/>
    <col min="250" max="250" width="32.7109375" customWidth="1"/>
    <col min="251" max="251" width="15.28515625" bestFit="1" customWidth="1"/>
    <col min="252" max="252" width="13.7109375" bestFit="1" customWidth="1"/>
    <col min="253" max="254" width="12.7109375" bestFit="1" customWidth="1"/>
    <col min="256" max="256" width="11.5703125" bestFit="1" customWidth="1"/>
    <col min="257" max="257" width="11.7109375" bestFit="1" customWidth="1"/>
    <col min="258" max="258" width="13.28515625" bestFit="1" customWidth="1"/>
    <col min="259" max="260" width="14" customWidth="1"/>
    <col min="261" max="261" width="17.140625" customWidth="1"/>
    <col min="265" max="265" width="12.28515625" bestFit="1" customWidth="1"/>
    <col min="267" max="267" width="15.42578125" customWidth="1"/>
    <col min="268" max="269" width="15.28515625" bestFit="1" customWidth="1"/>
    <col min="484" max="484" width="4" bestFit="1" customWidth="1"/>
    <col min="485" max="485" width="25.7109375" customWidth="1"/>
    <col min="486" max="486" width="16.7109375" customWidth="1"/>
    <col min="487" max="487" width="13.85546875" bestFit="1" customWidth="1"/>
    <col min="488" max="488" width="13.7109375" bestFit="1" customWidth="1"/>
    <col min="489" max="489" width="13.85546875" bestFit="1" customWidth="1"/>
    <col min="490" max="490" width="15.7109375" customWidth="1"/>
    <col min="491" max="491" width="13.42578125" customWidth="1"/>
    <col min="492" max="492" width="12.140625" customWidth="1"/>
    <col min="493" max="493" width="13.7109375" bestFit="1" customWidth="1"/>
    <col min="494" max="495" width="13.85546875" customWidth="1"/>
    <col min="496" max="496" width="17.28515625" customWidth="1"/>
    <col min="497" max="497" width="13.85546875" bestFit="1" customWidth="1"/>
    <col min="498" max="498" width="12" customWidth="1"/>
    <col min="499" max="499" width="15.140625" customWidth="1"/>
    <col min="500" max="500" width="13.42578125" customWidth="1"/>
    <col min="501" max="501" width="13.42578125" bestFit="1" customWidth="1"/>
    <col min="502" max="502" width="15.140625" customWidth="1"/>
    <col min="503" max="503" width="20" bestFit="1" customWidth="1"/>
    <col min="505" max="505" width="6.85546875" customWidth="1"/>
    <col min="506" max="506" width="32.7109375" customWidth="1"/>
    <col min="507" max="507" width="15.28515625" bestFit="1" customWidth="1"/>
    <col min="508" max="508" width="13.7109375" bestFit="1" customWidth="1"/>
    <col min="509" max="510" width="12.7109375" bestFit="1" customWidth="1"/>
    <col min="512" max="512" width="11.5703125" bestFit="1" customWidth="1"/>
    <col min="513" max="513" width="11.7109375" bestFit="1" customWidth="1"/>
    <col min="514" max="514" width="13.28515625" bestFit="1" customWidth="1"/>
    <col min="515" max="516" width="14" customWidth="1"/>
    <col min="517" max="517" width="17.140625" customWidth="1"/>
    <col min="521" max="521" width="12.28515625" bestFit="1" customWidth="1"/>
    <col min="523" max="523" width="15.42578125" customWidth="1"/>
    <col min="524" max="525" width="15.28515625" bestFit="1" customWidth="1"/>
    <col min="740" max="740" width="4" bestFit="1" customWidth="1"/>
    <col min="741" max="741" width="25.7109375" customWidth="1"/>
    <col min="742" max="742" width="16.7109375" customWidth="1"/>
    <col min="743" max="743" width="13.85546875" bestFit="1" customWidth="1"/>
    <col min="744" max="744" width="13.7109375" bestFit="1" customWidth="1"/>
    <col min="745" max="745" width="13.85546875" bestFit="1" customWidth="1"/>
    <col min="746" max="746" width="15.7109375" customWidth="1"/>
    <col min="747" max="747" width="13.42578125" customWidth="1"/>
    <col min="748" max="748" width="12.140625" customWidth="1"/>
    <col min="749" max="749" width="13.7109375" bestFit="1" customWidth="1"/>
    <col min="750" max="751" width="13.85546875" customWidth="1"/>
    <col min="752" max="752" width="17.28515625" customWidth="1"/>
    <col min="753" max="753" width="13.85546875" bestFit="1" customWidth="1"/>
    <col min="754" max="754" width="12" customWidth="1"/>
    <col min="755" max="755" width="15.140625" customWidth="1"/>
    <col min="756" max="756" width="13.42578125" customWidth="1"/>
    <col min="757" max="757" width="13.42578125" bestFit="1" customWidth="1"/>
    <col min="758" max="758" width="15.140625" customWidth="1"/>
    <col min="759" max="759" width="20" bestFit="1" customWidth="1"/>
    <col min="761" max="761" width="6.85546875" customWidth="1"/>
    <col min="762" max="762" width="32.7109375" customWidth="1"/>
    <col min="763" max="763" width="15.28515625" bestFit="1" customWidth="1"/>
    <col min="764" max="764" width="13.7109375" bestFit="1" customWidth="1"/>
    <col min="765" max="766" width="12.7109375" bestFit="1" customWidth="1"/>
    <col min="768" max="768" width="11.5703125" bestFit="1" customWidth="1"/>
    <col min="769" max="769" width="11.7109375" bestFit="1" customWidth="1"/>
    <col min="770" max="770" width="13.28515625" bestFit="1" customWidth="1"/>
    <col min="771" max="772" width="14" customWidth="1"/>
    <col min="773" max="773" width="17.140625" customWidth="1"/>
    <col min="777" max="777" width="12.28515625" bestFit="1" customWidth="1"/>
    <col min="779" max="779" width="15.42578125" customWidth="1"/>
    <col min="780" max="781" width="15.28515625" bestFit="1" customWidth="1"/>
    <col min="996" max="996" width="4" bestFit="1" customWidth="1"/>
    <col min="997" max="997" width="25.7109375" customWidth="1"/>
    <col min="998" max="998" width="16.7109375" customWidth="1"/>
    <col min="999" max="999" width="13.85546875" bestFit="1" customWidth="1"/>
    <col min="1000" max="1000" width="13.7109375" bestFit="1" customWidth="1"/>
    <col min="1001" max="1001" width="13.85546875" bestFit="1" customWidth="1"/>
    <col min="1002" max="1002" width="15.7109375" customWidth="1"/>
    <col min="1003" max="1003" width="13.42578125" customWidth="1"/>
    <col min="1004" max="1004" width="12.140625" customWidth="1"/>
    <col min="1005" max="1005" width="13.7109375" bestFit="1" customWidth="1"/>
    <col min="1006" max="1007" width="13.85546875" customWidth="1"/>
    <col min="1008" max="1008" width="17.28515625" customWidth="1"/>
    <col min="1009" max="1009" width="13.85546875" bestFit="1" customWidth="1"/>
    <col min="1010" max="1010" width="12" customWidth="1"/>
    <col min="1011" max="1011" width="15.140625" customWidth="1"/>
    <col min="1012" max="1012" width="13.42578125" customWidth="1"/>
    <col min="1013" max="1013" width="13.42578125" bestFit="1" customWidth="1"/>
    <col min="1014" max="1014" width="15.140625" customWidth="1"/>
    <col min="1015" max="1015" width="20" bestFit="1" customWidth="1"/>
    <col min="1017" max="1017" width="6.85546875" customWidth="1"/>
    <col min="1018" max="1018" width="32.7109375" customWidth="1"/>
    <col min="1019" max="1019" width="15.28515625" bestFit="1" customWidth="1"/>
    <col min="1020" max="1020" width="13.7109375" bestFit="1" customWidth="1"/>
    <col min="1021" max="1022" width="12.7109375" bestFit="1" customWidth="1"/>
    <col min="1024" max="1024" width="11.5703125" bestFit="1" customWidth="1"/>
    <col min="1025" max="1025" width="11.7109375" bestFit="1" customWidth="1"/>
    <col min="1026" max="1026" width="13.28515625" bestFit="1" customWidth="1"/>
    <col min="1027" max="1028" width="14" customWidth="1"/>
    <col min="1029" max="1029" width="17.140625" customWidth="1"/>
    <col min="1033" max="1033" width="12.28515625" bestFit="1" customWidth="1"/>
    <col min="1035" max="1035" width="15.42578125" customWidth="1"/>
    <col min="1036" max="1037" width="15.28515625" bestFit="1" customWidth="1"/>
    <col min="1252" max="1252" width="4" bestFit="1" customWidth="1"/>
    <col min="1253" max="1253" width="25.7109375" customWidth="1"/>
    <col min="1254" max="1254" width="16.7109375" customWidth="1"/>
    <col min="1255" max="1255" width="13.85546875" bestFit="1" customWidth="1"/>
    <col min="1256" max="1256" width="13.7109375" bestFit="1" customWidth="1"/>
    <col min="1257" max="1257" width="13.85546875" bestFit="1" customWidth="1"/>
    <col min="1258" max="1258" width="15.7109375" customWidth="1"/>
    <col min="1259" max="1259" width="13.42578125" customWidth="1"/>
    <col min="1260" max="1260" width="12.140625" customWidth="1"/>
    <col min="1261" max="1261" width="13.7109375" bestFit="1" customWidth="1"/>
    <col min="1262" max="1263" width="13.85546875" customWidth="1"/>
    <col min="1264" max="1264" width="17.28515625" customWidth="1"/>
    <col min="1265" max="1265" width="13.85546875" bestFit="1" customWidth="1"/>
    <col min="1266" max="1266" width="12" customWidth="1"/>
    <col min="1267" max="1267" width="15.140625" customWidth="1"/>
    <col min="1268" max="1268" width="13.42578125" customWidth="1"/>
    <col min="1269" max="1269" width="13.42578125" bestFit="1" customWidth="1"/>
    <col min="1270" max="1270" width="15.140625" customWidth="1"/>
    <col min="1271" max="1271" width="20" bestFit="1" customWidth="1"/>
    <col min="1273" max="1273" width="6.85546875" customWidth="1"/>
    <col min="1274" max="1274" width="32.7109375" customWidth="1"/>
    <col min="1275" max="1275" width="15.28515625" bestFit="1" customWidth="1"/>
    <col min="1276" max="1276" width="13.7109375" bestFit="1" customWidth="1"/>
    <col min="1277" max="1278" width="12.7109375" bestFit="1" customWidth="1"/>
    <col min="1280" max="1280" width="11.5703125" bestFit="1" customWidth="1"/>
    <col min="1281" max="1281" width="11.7109375" bestFit="1" customWidth="1"/>
    <col min="1282" max="1282" width="13.28515625" bestFit="1" customWidth="1"/>
    <col min="1283" max="1284" width="14" customWidth="1"/>
    <col min="1285" max="1285" width="17.140625" customWidth="1"/>
    <col min="1289" max="1289" width="12.28515625" bestFit="1" customWidth="1"/>
    <col min="1291" max="1291" width="15.42578125" customWidth="1"/>
    <col min="1292" max="1293" width="15.28515625" bestFit="1" customWidth="1"/>
    <col min="1508" max="1508" width="4" bestFit="1" customWidth="1"/>
    <col min="1509" max="1509" width="25.7109375" customWidth="1"/>
    <col min="1510" max="1510" width="16.7109375" customWidth="1"/>
    <col min="1511" max="1511" width="13.85546875" bestFit="1" customWidth="1"/>
    <col min="1512" max="1512" width="13.7109375" bestFit="1" customWidth="1"/>
    <col min="1513" max="1513" width="13.85546875" bestFit="1" customWidth="1"/>
    <col min="1514" max="1514" width="15.7109375" customWidth="1"/>
    <col min="1515" max="1515" width="13.42578125" customWidth="1"/>
    <col min="1516" max="1516" width="12.140625" customWidth="1"/>
    <col min="1517" max="1517" width="13.7109375" bestFit="1" customWidth="1"/>
    <col min="1518" max="1519" width="13.85546875" customWidth="1"/>
    <col min="1520" max="1520" width="17.28515625" customWidth="1"/>
    <col min="1521" max="1521" width="13.85546875" bestFit="1" customWidth="1"/>
    <col min="1522" max="1522" width="12" customWidth="1"/>
    <col min="1523" max="1523" width="15.140625" customWidth="1"/>
    <col min="1524" max="1524" width="13.42578125" customWidth="1"/>
    <col min="1525" max="1525" width="13.42578125" bestFit="1" customWidth="1"/>
    <col min="1526" max="1526" width="15.140625" customWidth="1"/>
    <col min="1527" max="1527" width="20" bestFit="1" customWidth="1"/>
    <col min="1529" max="1529" width="6.85546875" customWidth="1"/>
    <col min="1530" max="1530" width="32.7109375" customWidth="1"/>
    <col min="1531" max="1531" width="15.28515625" bestFit="1" customWidth="1"/>
    <col min="1532" max="1532" width="13.7109375" bestFit="1" customWidth="1"/>
    <col min="1533" max="1534" width="12.7109375" bestFit="1" customWidth="1"/>
    <col min="1536" max="1536" width="11.5703125" bestFit="1" customWidth="1"/>
    <col min="1537" max="1537" width="11.7109375" bestFit="1" customWidth="1"/>
    <col min="1538" max="1538" width="13.28515625" bestFit="1" customWidth="1"/>
    <col min="1539" max="1540" width="14" customWidth="1"/>
    <col min="1541" max="1541" width="17.140625" customWidth="1"/>
    <col min="1545" max="1545" width="12.28515625" bestFit="1" customWidth="1"/>
    <col min="1547" max="1547" width="15.42578125" customWidth="1"/>
    <col min="1548" max="1549" width="15.28515625" bestFit="1" customWidth="1"/>
    <col min="1764" max="1764" width="4" bestFit="1" customWidth="1"/>
    <col min="1765" max="1765" width="25.7109375" customWidth="1"/>
    <col min="1766" max="1766" width="16.7109375" customWidth="1"/>
    <col min="1767" max="1767" width="13.85546875" bestFit="1" customWidth="1"/>
    <col min="1768" max="1768" width="13.7109375" bestFit="1" customWidth="1"/>
    <col min="1769" max="1769" width="13.85546875" bestFit="1" customWidth="1"/>
    <col min="1770" max="1770" width="15.7109375" customWidth="1"/>
    <col min="1771" max="1771" width="13.42578125" customWidth="1"/>
    <col min="1772" max="1772" width="12.140625" customWidth="1"/>
    <col min="1773" max="1773" width="13.7109375" bestFit="1" customWidth="1"/>
    <col min="1774" max="1775" width="13.85546875" customWidth="1"/>
    <col min="1776" max="1776" width="17.28515625" customWidth="1"/>
    <col min="1777" max="1777" width="13.85546875" bestFit="1" customWidth="1"/>
    <col min="1778" max="1778" width="12" customWidth="1"/>
    <col min="1779" max="1779" width="15.140625" customWidth="1"/>
    <col min="1780" max="1780" width="13.42578125" customWidth="1"/>
    <col min="1781" max="1781" width="13.42578125" bestFit="1" customWidth="1"/>
    <col min="1782" max="1782" width="15.140625" customWidth="1"/>
    <col min="1783" max="1783" width="20" bestFit="1" customWidth="1"/>
    <col min="1785" max="1785" width="6.85546875" customWidth="1"/>
    <col min="1786" max="1786" width="32.7109375" customWidth="1"/>
    <col min="1787" max="1787" width="15.28515625" bestFit="1" customWidth="1"/>
    <col min="1788" max="1788" width="13.7109375" bestFit="1" customWidth="1"/>
    <col min="1789" max="1790" width="12.7109375" bestFit="1" customWidth="1"/>
    <col min="1792" max="1792" width="11.5703125" bestFit="1" customWidth="1"/>
    <col min="1793" max="1793" width="11.7109375" bestFit="1" customWidth="1"/>
    <col min="1794" max="1794" width="13.28515625" bestFit="1" customWidth="1"/>
    <col min="1795" max="1796" width="14" customWidth="1"/>
    <col min="1797" max="1797" width="17.140625" customWidth="1"/>
    <col min="1801" max="1801" width="12.28515625" bestFit="1" customWidth="1"/>
    <col min="1803" max="1803" width="15.42578125" customWidth="1"/>
    <col min="1804" max="1805" width="15.28515625" bestFit="1" customWidth="1"/>
    <col min="2020" max="2020" width="4" bestFit="1" customWidth="1"/>
    <col min="2021" max="2021" width="25.7109375" customWidth="1"/>
    <col min="2022" max="2022" width="16.7109375" customWidth="1"/>
    <col min="2023" max="2023" width="13.85546875" bestFit="1" customWidth="1"/>
    <col min="2024" max="2024" width="13.7109375" bestFit="1" customWidth="1"/>
    <col min="2025" max="2025" width="13.85546875" bestFit="1" customWidth="1"/>
    <col min="2026" max="2026" width="15.7109375" customWidth="1"/>
    <col min="2027" max="2027" width="13.42578125" customWidth="1"/>
    <col min="2028" max="2028" width="12.140625" customWidth="1"/>
    <col min="2029" max="2029" width="13.7109375" bestFit="1" customWidth="1"/>
    <col min="2030" max="2031" width="13.85546875" customWidth="1"/>
    <col min="2032" max="2032" width="17.28515625" customWidth="1"/>
    <col min="2033" max="2033" width="13.85546875" bestFit="1" customWidth="1"/>
    <col min="2034" max="2034" width="12" customWidth="1"/>
    <col min="2035" max="2035" width="15.140625" customWidth="1"/>
    <col min="2036" max="2036" width="13.42578125" customWidth="1"/>
    <col min="2037" max="2037" width="13.42578125" bestFit="1" customWidth="1"/>
    <col min="2038" max="2038" width="15.140625" customWidth="1"/>
    <col min="2039" max="2039" width="20" bestFit="1" customWidth="1"/>
    <col min="2041" max="2041" width="6.85546875" customWidth="1"/>
    <col min="2042" max="2042" width="32.7109375" customWidth="1"/>
    <col min="2043" max="2043" width="15.28515625" bestFit="1" customWidth="1"/>
    <col min="2044" max="2044" width="13.7109375" bestFit="1" customWidth="1"/>
    <col min="2045" max="2046" width="12.7109375" bestFit="1" customWidth="1"/>
    <col min="2048" max="2048" width="11.5703125" bestFit="1" customWidth="1"/>
    <col min="2049" max="2049" width="11.7109375" bestFit="1" customWidth="1"/>
    <col min="2050" max="2050" width="13.28515625" bestFit="1" customWidth="1"/>
    <col min="2051" max="2052" width="14" customWidth="1"/>
    <col min="2053" max="2053" width="17.140625" customWidth="1"/>
    <col min="2057" max="2057" width="12.28515625" bestFit="1" customWidth="1"/>
    <col min="2059" max="2059" width="15.42578125" customWidth="1"/>
    <col min="2060" max="2061" width="15.28515625" bestFit="1" customWidth="1"/>
    <col min="2276" max="2276" width="4" bestFit="1" customWidth="1"/>
    <col min="2277" max="2277" width="25.7109375" customWidth="1"/>
    <col min="2278" max="2278" width="16.7109375" customWidth="1"/>
    <col min="2279" max="2279" width="13.85546875" bestFit="1" customWidth="1"/>
    <col min="2280" max="2280" width="13.7109375" bestFit="1" customWidth="1"/>
    <col min="2281" max="2281" width="13.85546875" bestFit="1" customWidth="1"/>
    <col min="2282" max="2282" width="15.7109375" customWidth="1"/>
    <col min="2283" max="2283" width="13.42578125" customWidth="1"/>
    <col min="2284" max="2284" width="12.140625" customWidth="1"/>
    <col min="2285" max="2285" width="13.7109375" bestFit="1" customWidth="1"/>
    <col min="2286" max="2287" width="13.85546875" customWidth="1"/>
    <col min="2288" max="2288" width="17.28515625" customWidth="1"/>
    <col min="2289" max="2289" width="13.85546875" bestFit="1" customWidth="1"/>
    <col min="2290" max="2290" width="12" customWidth="1"/>
    <col min="2291" max="2291" width="15.140625" customWidth="1"/>
    <col min="2292" max="2292" width="13.42578125" customWidth="1"/>
    <col min="2293" max="2293" width="13.42578125" bestFit="1" customWidth="1"/>
    <col min="2294" max="2294" width="15.140625" customWidth="1"/>
    <col min="2295" max="2295" width="20" bestFit="1" customWidth="1"/>
    <col min="2297" max="2297" width="6.85546875" customWidth="1"/>
    <col min="2298" max="2298" width="32.7109375" customWidth="1"/>
    <col min="2299" max="2299" width="15.28515625" bestFit="1" customWidth="1"/>
    <col min="2300" max="2300" width="13.7109375" bestFit="1" customWidth="1"/>
    <col min="2301" max="2302" width="12.7109375" bestFit="1" customWidth="1"/>
    <col min="2304" max="2304" width="11.5703125" bestFit="1" customWidth="1"/>
    <col min="2305" max="2305" width="11.7109375" bestFit="1" customWidth="1"/>
    <col min="2306" max="2306" width="13.28515625" bestFit="1" customWidth="1"/>
    <col min="2307" max="2308" width="14" customWidth="1"/>
    <col min="2309" max="2309" width="17.140625" customWidth="1"/>
    <col min="2313" max="2313" width="12.28515625" bestFit="1" customWidth="1"/>
    <col min="2315" max="2315" width="15.42578125" customWidth="1"/>
    <col min="2316" max="2317" width="15.28515625" bestFit="1" customWidth="1"/>
    <col min="2532" max="2532" width="4" bestFit="1" customWidth="1"/>
    <col min="2533" max="2533" width="25.7109375" customWidth="1"/>
    <col min="2534" max="2534" width="16.7109375" customWidth="1"/>
    <col min="2535" max="2535" width="13.85546875" bestFit="1" customWidth="1"/>
    <col min="2536" max="2536" width="13.7109375" bestFit="1" customWidth="1"/>
    <col min="2537" max="2537" width="13.85546875" bestFit="1" customWidth="1"/>
    <col min="2538" max="2538" width="15.7109375" customWidth="1"/>
    <col min="2539" max="2539" width="13.42578125" customWidth="1"/>
    <col min="2540" max="2540" width="12.140625" customWidth="1"/>
    <col min="2541" max="2541" width="13.7109375" bestFit="1" customWidth="1"/>
    <col min="2542" max="2543" width="13.85546875" customWidth="1"/>
    <col min="2544" max="2544" width="17.28515625" customWidth="1"/>
    <col min="2545" max="2545" width="13.85546875" bestFit="1" customWidth="1"/>
    <col min="2546" max="2546" width="12" customWidth="1"/>
    <col min="2547" max="2547" width="15.140625" customWidth="1"/>
    <col min="2548" max="2548" width="13.42578125" customWidth="1"/>
    <col min="2549" max="2549" width="13.42578125" bestFit="1" customWidth="1"/>
    <col min="2550" max="2550" width="15.140625" customWidth="1"/>
    <col min="2551" max="2551" width="20" bestFit="1" customWidth="1"/>
    <col min="2553" max="2553" width="6.85546875" customWidth="1"/>
    <col min="2554" max="2554" width="32.7109375" customWidth="1"/>
    <col min="2555" max="2555" width="15.28515625" bestFit="1" customWidth="1"/>
    <col min="2556" max="2556" width="13.7109375" bestFit="1" customWidth="1"/>
    <col min="2557" max="2558" width="12.7109375" bestFit="1" customWidth="1"/>
    <col min="2560" max="2560" width="11.5703125" bestFit="1" customWidth="1"/>
    <col min="2561" max="2561" width="11.7109375" bestFit="1" customWidth="1"/>
    <col min="2562" max="2562" width="13.28515625" bestFit="1" customWidth="1"/>
    <col min="2563" max="2564" width="14" customWidth="1"/>
    <col min="2565" max="2565" width="17.140625" customWidth="1"/>
    <col min="2569" max="2569" width="12.28515625" bestFit="1" customWidth="1"/>
    <col min="2571" max="2571" width="15.42578125" customWidth="1"/>
    <col min="2572" max="2573" width="15.28515625" bestFit="1" customWidth="1"/>
    <col min="2788" max="2788" width="4" bestFit="1" customWidth="1"/>
    <col min="2789" max="2789" width="25.7109375" customWidth="1"/>
    <col min="2790" max="2790" width="16.7109375" customWidth="1"/>
    <col min="2791" max="2791" width="13.85546875" bestFit="1" customWidth="1"/>
    <col min="2792" max="2792" width="13.7109375" bestFit="1" customWidth="1"/>
    <col min="2793" max="2793" width="13.85546875" bestFit="1" customWidth="1"/>
    <col min="2794" max="2794" width="15.7109375" customWidth="1"/>
    <col min="2795" max="2795" width="13.42578125" customWidth="1"/>
    <col min="2796" max="2796" width="12.140625" customWidth="1"/>
    <col min="2797" max="2797" width="13.7109375" bestFit="1" customWidth="1"/>
    <col min="2798" max="2799" width="13.85546875" customWidth="1"/>
    <col min="2800" max="2800" width="17.28515625" customWidth="1"/>
    <col min="2801" max="2801" width="13.85546875" bestFit="1" customWidth="1"/>
    <col min="2802" max="2802" width="12" customWidth="1"/>
    <col min="2803" max="2803" width="15.140625" customWidth="1"/>
    <col min="2804" max="2804" width="13.42578125" customWidth="1"/>
    <col min="2805" max="2805" width="13.42578125" bestFit="1" customWidth="1"/>
    <col min="2806" max="2806" width="15.140625" customWidth="1"/>
    <col min="2807" max="2807" width="20" bestFit="1" customWidth="1"/>
    <col min="2809" max="2809" width="6.85546875" customWidth="1"/>
    <col min="2810" max="2810" width="32.7109375" customWidth="1"/>
    <col min="2811" max="2811" width="15.28515625" bestFit="1" customWidth="1"/>
    <col min="2812" max="2812" width="13.7109375" bestFit="1" customWidth="1"/>
    <col min="2813" max="2814" width="12.7109375" bestFit="1" customWidth="1"/>
    <col min="2816" max="2816" width="11.5703125" bestFit="1" customWidth="1"/>
    <col min="2817" max="2817" width="11.7109375" bestFit="1" customWidth="1"/>
    <col min="2818" max="2818" width="13.28515625" bestFit="1" customWidth="1"/>
    <col min="2819" max="2820" width="14" customWidth="1"/>
    <col min="2821" max="2821" width="17.140625" customWidth="1"/>
    <col min="2825" max="2825" width="12.28515625" bestFit="1" customWidth="1"/>
    <col min="2827" max="2827" width="15.42578125" customWidth="1"/>
    <col min="2828" max="2829" width="15.28515625" bestFit="1" customWidth="1"/>
    <col min="3044" max="3044" width="4" bestFit="1" customWidth="1"/>
    <col min="3045" max="3045" width="25.7109375" customWidth="1"/>
    <col min="3046" max="3046" width="16.7109375" customWidth="1"/>
    <col min="3047" max="3047" width="13.85546875" bestFit="1" customWidth="1"/>
    <col min="3048" max="3048" width="13.7109375" bestFit="1" customWidth="1"/>
    <col min="3049" max="3049" width="13.85546875" bestFit="1" customWidth="1"/>
    <col min="3050" max="3050" width="15.7109375" customWidth="1"/>
    <col min="3051" max="3051" width="13.42578125" customWidth="1"/>
    <col min="3052" max="3052" width="12.140625" customWidth="1"/>
    <col min="3053" max="3053" width="13.7109375" bestFit="1" customWidth="1"/>
    <col min="3054" max="3055" width="13.85546875" customWidth="1"/>
    <col min="3056" max="3056" width="17.28515625" customWidth="1"/>
    <col min="3057" max="3057" width="13.85546875" bestFit="1" customWidth="1"/>
    <col min="3058" max="3058" width="12" customWidth="1"/>
    <col min="3059" max="3059" width="15.140625" customWidth="1"/>
    <col min="3060" max="3060" width="13.42578125" customWidth="1"/>
    <col min="3061" max="3061" width="13.42578125" bestFit="1" customWidth="1"/>
    <col min="3062" max="3062" width="15.140625" customWidth="1"/>
    <col min="3063" max="3063" width="20" bestFit="1" customWidth="1"/>
    <col min="3065" max="3065" width="6.85546875" customWidth="1"/>
    <col min="3066" max="3066" width="32.7109375" customWidth="1"/>
    <col min="3067" max="3067" width="15.28515625" bestFit="1" customWidth="1"/>
    <col min="3068" max="3068" width="13.7109375" bestFit="1" customWidth="1"/>
    <col min="3069" max="3070" width="12.7109375" bestFit="1" customWidth="1"/>
    <col min="3072" max="3072" width="11.5703125" bestFit="1" customWidth="1"/>
    <col min="3073" max="3073" width="11.7109375" bestFit="1" customWidth="1"/>
    <col min="3074" max="3074" width="13.28515625" bestFit="1" customWidth="1"/>
    <col min="3075" max="3076" width="14" customWidth="1"/>
    <col min="3077" max="3077" width="17.140625" customWidth="1"/>
    <col min="3081" max="3081" width="12.28515625" bestFit="1" customWidth="1"/>
    <col min="3083" max="3083" width="15.42578125" customWidth="1"/>
    <col min="3084" max="3085" width="15.28515625" bestFit="1" customWidth="1"/>
    <col min="3300" max="3300" width="4" bestFit="1" customWidth="1"/>
    <col min="3301" max="3301" width="25.7109375" customWidth="1"/>
    <col min="3302" max="3302" width="16.7109375" customWidth="1"/>
    <col min="3303" max="3303" width="13.85546875" bestFit="1" customWidth="1"/>
    <col min="3304" max="3304" width="13.7109375" bestFit="1" customWidth="1"/>
    <col min="3305" max="3305" width="13.85546875" bestFit="1" customWidth="1"/>
    <col min="3306" max="3306" width="15.7109375" customWidth="1"/>
    <col min="3307" max="3307" width="13.42578125" customWidth="1"/>
    <col min="3308" max="3308" width="12.140625" customWidth="1"/>
    <col min="3309" max="3309" width="13.7109375" bestFit="1" customWidth="1"/>
    <col min="3310" max="3311" width="13.85546875" customWidth="1"/>
    <col min="3312" max="3312" width="17.28515625" customWidth="1"/>
    <col min="3313" max="3313" width="13.85546875" bestFit="1" customWidth="1"/>
    <col min="3314" max="3314" width="12" customWidth="1"/>
    <col min="3315" max="3315" width="15.140625" customWidth="1"/>
    <col min="3316" max="3316" width="13.42578125" customWidth="1"/>
    <col min="3317" max="3317" width="13.42578125" bestFit="1" customWidth="1"/>
    <col min="3318" max="3318" width="15.140625" customWidth="1"/>
    <col min="3319" max="3319" width="20" bestFit="1" customWidth="1"/>
    <col min="3321" max="3321" width="6.85546875" customWidth="1"/>
    <col min="3322" max="3322" width="32.7109375" customWidth="1"/>
    <col min="3323" max="3323" width="15.28515625" bestFit="1" customWidth="1"/>
    <col min="3324" max="3324" width="13.7109375" bestFit="1" customWidth="1"/>
    <col min="3325" max="3326" width="12.7109375" bestFit="1" customWidth="1"/>
    <col min="3328" max="3328" width="11.5703125" bestFit="1" customWidth="1"/>
    <col min="3329" max="3329" width="11.7109375" bestFit="1" customWidth="1"/>
    <col min="3330" max="3330" width="13.28515625" bestFit="1" customWidth="1"/>
    <col min="3331" max="3332" width="14" customWidth="1"/>
    <col min="3333" max="3333" width="17.140625" customWidth="1"/>
    <col min="3337" max="3337" width="12.28515625" bestFit="1" customWidth="1"/>
    <col min="3339" max="3339" width="15.42578125" customWidth="1"/>
    <col min="3340" max="3341" width="15.28515625" bestFit="1" customWidth="1"/>
    <col min="3556" max="3556" width="4" bestFit="1" customWidth="1"/>
    <col min="3557" max="3557" width="25.7109375" customWidth="1"/>
    <col min="3558" max="3558" width="16.7109375" customWidth="1"/>
    <col min="3559" max="3559" width="13.85546875" bestFit="1" customWidth="1"/>
    <col min="3560" max="3560" width="13.7109375" bestFit="1" customWidth="1"/>
    <col min="3561" max="3561" width="13.85546875" bestFit="1" customWidth="1"/>
    <col min="3562" max="3562" width="15.7109375" customWidth="1"/>
    <col min="3563" max="3563" width="13.42578125" customWidth="1"/>
    <col min="3564" max="3564" width="12.140625" customWidth="1"/>
    <col min="3565" max="3565" width="13.7109375" bestFit="1" customWidth="1"/>
    <col min="3566" max="3567" width="13.85546875" customWidth="1"/>
    <col min="3568" max="3568" width="17.28515625" customWidth="1"/>
    <col min="3569" max="3569" width="13.85546875" bestFit="1" customWidth="1"/>
    <col min="3570" max="3570" width="12" customWidth="1"/>
    <col min="3571" max="3571" width="15.140625" customWidth="1"/>
    <col min="3572" max="3572" width="13.42578125" customWidth="1"/>
    <col min="3573" max="3573" width="13.42578125" bestFit="1" customWidth="1"/>
    <col min="3574" max="3574" width="15.140625" customWidth="1"/>
    <col min="3575" max="3575" width="20" bestFit="1" customWidth="1"/>
    <col min="3577" max="3577" width="6.85546875" customWidth="1"/>
    <col min="3578" max="3578" width="32.7109375" customWidth="1"/>
    <col min="3579" max="3579" width="15.28515625" bestFit="1" customWidth="1"/>
    <col min="3580" max="3580" width="13.7109375" bestFit="1" customWidth="1"/>
    <col min="3581" max="3582" width="12.7109375" bestFit="1" customWidth="1"/>
    <col min="3584" max="3584" width="11.5703125" bestFit="1" customWidth="1"/>
    <col min="3585" max="3585" width="11.7109375" bestFit="1" customWidth="1"/>
    <col min="3586" max="3586" width="13.28515625" bestFit="1" customWidth="1"/>
    <col min="3587" max="3588" width="14" customWidth="1"/>
    <col min="3589" max="3589" width="17.140625" customWidth="1"/>
    <col min="3593" max="3593" width="12.28515625" bestFit="1" customWidth="1"/>
    <col min="3595" max="3595" width="15.42578125" customWidth="1"/>
    <col min="3596" max="3597" width="15.28515625" bestFit="1" customWidth="1"/>
    <col min="3812" max="3812" width="4" bestFit="1" customWidth="1"/>
    <col min="3813" max="3813" width="25.7109375" customWidth="1"/>
    <col min="3814" max="3814" width="16.7109375" customWidth="1"/>
    <col min="3815" max="3815" width="13.85546875" bestFit="1" customWidth="1"/>
    <col min="3816" max="3816" width="13.7109375" bestFit="1" customWidth="1"/>
    <col min="3817" max="3817" width="13.85546875" bestFit="1" customWidth="1"/>
    <col min="3818" max="3818" width="15.7109375" customWidth="1"/>
    <col min="3819" max="3819" width="13.42578125" customWidth="1"/>
    <col min="3820" max="3820" width="12.140625" customWidth="1"/>
    <col min="3821" max="3821" width="13.7109375" bestFit="1" customWidth="1"/>
    <col min="3822" max="3823" width="13.85546875" customWidth="1"/>
    <col min="3824" max="3824" width="17.28515625" customWidth="1"/>
    <col min="3825" max="3825" width="13.85546875" bestFit="1" customWidth="1"/>
    <col min="3826" max="3826" width="12" customWidth="1"/>
    <col min="3827" max="3827" width="15.140625" customWidth="1"/>
    <col min="3828" max="3828" width="13.42578125" customWidth="1"/>
    <col min="3829" max="3829" width="13.42578125" bestFit="1" customWidth="1"/>
    <col min="3830" max="3830" width="15.140625" customWidth="1"/>
    <col min="3831" max="3831" width="20" bestFit="1" customWidth="1"/>
    <col min="3833" max="3833" width="6.85546875" customWidth="1"/>
    <col min="3834" max="3834" width="32.7109375" customWidth="1"/>
    <col min="3835" max="3835" width="15.28515625" bestFit="1" customWidth="1"/>
    <col min="3836" max="3836" width="13.7109375" bestFit="1" customWidth="1"/>
    <col min="3837" max="3838" width="12.7109375" bestFit="1" customWidth="1"/>
    <col min="3840" max="3840" width="11.5703125" bestFit="1" customWidth="1"/>
    <col min="3841" max="3841" width="11.7109375" bestFit="1" customWidth="1"/>
    <col min="3842" max="3842" width="13.28515625" bestFit="1" customWidth="1"/>
    <col min="3843" max="3844" width="14" customWidth="1"/>
    <col min="3845" max="3845" width="17.140625" customWidth="1"/>
    <col min="3849" max="3849" width="12.28515625" bestFit="1" customWidth="1"/>
    <col min="3851" max="3851" width="15.42578125" customWidth="1"/>
    <col min="3852" max="3853" width="15.28515625" bestFit="1" customWidth="1"/>
    <col min="4068" max="4068" width="4" bestFit="1" customWidth="1"/>
    <col min="4069" max="4069" width="25.7109375" customWidth="1"/>
    <col min="4070" max="4070" width="16.7109375" customWidth="1"/>
    <col min="4071" max="4071" width="13.85546875" bestFit="1" customWidth="1"/>
    <col min="4072" max="4072" width="13.7109375" bestFit="1" customWidth="1"/>
    <col min="4073" max="4073" width="13.85546875" bestFit="1" customWidth="1"/>
    <col min="4074" max="4074" width="15.7109375" customWidth="1"/>
    <col min="4075" max="4075" width="13.42578125" customWidth="1"/>
    <col min="4076" max="4076" width="12.140625" customWidth="1"/>
    <col min="4077" max="4077" width="13.7109375" bestFit="1" customWidth="1"/>
    <col min="4078" max="4079" width="13.85546875" customWidth="1"/>
    <col min="4080" max="4080" width="17.28515625" customWidth="1"/>
    <col min="4081" max="4081" width="13.85546875" bestFit="1" customWidth="1"/>
    <col min="4082" max="4082" width="12" customWidth="1"/>
    <col min="4083" max="4083" width="15.140625" customWidth="1"/>
    <col min="4084" max="4084" width="13.42578125" customWidth="1"/>
    <col min="4085" max="4085" width="13.42578125" bestFit="1" customWidth="1"/>
    <col min="4086" max="4086" width="15.140625" customWidth="1"/>
    <col min="4087" max="4087" width="20" bestFit="1" customWidth="1"/>
    <col min="4089" max="4089" width="6.85546875" customWidth="1"/>
    <col min="4090" max="4090" width="32.7109375" customWidth="1"/>
    <col min="4091" max="4091" width="15.28515625" bestFit="1" customWidth="1"/>
    <col min="4092" max="4092" width="13.7109375" bestFit="1" customWidth="1"/>
    <col min="4093" max="4094" width="12.7109375" bestFit="1" customWidth="1"/>
    <col min="4096" max="4096" width="11.5703125" bestFit="1" customWidth="1"/>
    <col min="4097" max="4097" width="11.7109375" bestFit="1" customWidth="1"/>
    <col min="4098" max="4098" width="13.28515625" bestFit="1" customWidth="1"/>
    <col min="4099" max="4100" width="14" customWidth="1"/>
    <col min="4101" max="4101" width="17.140625" customWidth="1"/>
    <col min="4105" max="4105" width="12.28515625" bestFit="1" customWidth="1"/>
    <col min="4107" max="4107" width="15.42578125" customWidth="1"/>
    <col min="4108" max="4109" width="15.28515625" bestFit="1" customWidth="1"/>
    <col min="4324" max="4324" width="4" bestFit="1" customWidth="1"/>
    <col min="4325" max="4325" width="25.7109375" customWidth="1"/>
    <col min="4326" max="4326" width="16.7109375" customWidth="1"/>
    <col min="4327" max="4327" width="13.85546875" bestFit="1" customWidth="1"/>
    <col min="4328" max="4328" width="13.7109375" bestFit="1" customWidth="1"/>
    <col min="4329" max="4329" width="13.85546875" bestFit="1" customWidth="1"/>
    <col min="4330" max="4330" width="15.7109375" customWidth="1"/>
    <col min="4331" max="4331" width="13.42578125" customWidth="1"/>
    <col min="4332" max="4332" width="12.140625" customWidth="1"/>
    <col min="4333" max="4333" width="13.7109375" bestFit="1" customWidth="1"/>
    <col min="4334" max="4335" width="13.85546875" customWidth="1"/>
    <col min="4336" max="4336" width="17.28515625" customWidth="1"/>
    <col min="4337" max="4337" width="13.85546875" bestFit="1" customWidth="1"/>
    <col min="4338" max="4338" width="12" customWidth="1"/>
    <col min="4339" max="4339" width="15.140625" customWidth="1"/>
    <col min="4340" max="4340" width="13.42578125" customWidth="1"/>
    <col min="4341" max="4341" width="13.42578125" bestFit="1" customWidth="1"/>
    <col min="4342" max="4342" width="15.140625" customWidth="1"/>
    <col min="4343" max="4343" width="20" bestFit="1" customWidth="1"/>
    <col min="4345" max="4345" width="6.85546875" customWidth="1"/>
    <col min="4346" max="4346" width="32.7109375" customWidth="1"/>
    <col min="4347" max="4347" width="15.28515625" bestFit="1" customWidth="1"/>
    <col min="4348" max="4348" width="13.7109375" bestFit="1" customWidth="1"/>
    <col min="4349" max="4350" width="12.7109375" bestFit="1" customWidth="1"/>
    <col min="4352" max="4352" width="11.5703125" bestFit="1" customWidth="1"/>
    <col min="4353" max="4353" width="11.7109375" bestFit="1" customWidth="1"/>
    <col min="4354" max="4354" width="13.28515625" bestFit="1" customWidth="1"/>
    <col min="4355" max="4356" width="14" customWidth="1"/>
    <col min="4357" max="4357" width="17.140625" customWidth="1"/>
    <col min="4361" max="4361" width="12.28515625" bestFit="1" customWidth="1"/>
    <col min="4363" max="4363" width="15.42578125" customWidth="1"/>
    <col min="4364" max="4365" width="15.28515625" bestFit="1" customWidth="1"/>
    <col min="4580" max="4580" width="4" bestFit="1" customWidth="1"/>
    <col min="4581" max="4581" width="25.7109375" customWidth="1"/>
    <col min="4582" max="4582" width="16.7109375" customWidth="1"/>
    <col min="4583" max="4583" width="13.85546875" bestFit="1" customWidth="1"/>
    <col min="4584" max="4584" width="13.7109375" bestFit="1" customWidth="1"/>
    <col min="4585" max="4585" width="13.85546875" bestFit="1" customWidth="1"/>
    <col min="4586" max="4586" width="15.7109375" customWidth="1"/>
    <col min="4587" max="4587" width="13.42578125" customWidth="1"/>
    <col min="4588" max="4588" width="12.140625" customWidth="1"/>
    <col min="4589" max="4589" width="13.7109375" bestFit="1" customWidth="1"/>
    <col min="4590" max="4591" width="13.85546875" customWidth="1"/>
    <col min="4592" max="4592" width="17.28515625" customWidth="1"/>
    <col min="4593" max="4593" width="13.85546875" bestFit="1" customWidth="1"/>
    <col min="4594" max="4594" width="12" customWidth="1"/>
    <col min="4595" max="4595" width="15.140625" customWidth="1"/>
    <col min="4596" max="4596" width="13.42578125" customWidth="1"/>
    <col min="4597" max="4597" width="13.42578125" bestFit="1" customWidth="1"/>
    <col min="4598" max="4598" width="15.140625" customWidth="1"/>
    <col min="4599" max="4599" width="20" bestFit="1" customWidth="1"/>
    <col min="4601" max="4601" width="6.85546875" customWidth="1"/>
    <col min="4602" max="4602" width="32.7109375" customWidth="1"/>
    <col min="4603" max="4603" width="15.28515625" bestFit="1" customWidth="1"/>
    <col min="4604" max="4604" width="13.7109375" bestFit="1" customWidth="1"/>
    <col min="4605" max="4606" width="12.7109375" bestFit="1" customWidth="1"/>
    <col min="4608" max="4608" width="11.5703125" bestFit="1" customWidth="1"/>
    <col min="4609" max="4609" width="11.7109375" bestFit="1" customWidth="1"/>
    <col min="4610" max="4610" width="13.28515625" bestFit="1" customWidth="1"/>
    <col min="4611" max="4612" width="14" customWidth="1"/>
    <col min="4613" max="4613" width="17.140625" customWidth="1"/>
    <col min="4617" max="4617" width="12.28515625" bestFit="1" customWidth="1"/>
    <col min="4619" max="4619" width="15.42578125" customWidth="1"/>
    <col min="4620" max="4621" width="15.28515625" bestFit="1" customWidth="1"/>
    <col min="4836" max="4836" width="4" bestFit="1" customWidth="1"/>
    <col min="4837" max="4837" width="25.7109375" customWidth="1"/>
    <col min="4838" max="4838" width="16.7109375" customWidth="1"/>
    <col min="4839" max="4839" width="13.85546875" bestFit="1" customWidth="1"/>
    <col min="4840" max="4840" width="13.7109375" bestFit="1" customWidth="1"/>
    <col min="4841" max="4841" width="13.85546875" bestFit="1" customWidth="1"/>
    <col min="4842" max="4842" width="15.7109375" customWidth="1"/>
    <col min="4843" max="4843" width="13.42578125" customWidth="1"/>
    <col min="4844" max="4844" width="12.140625" customWidth="1"/>
    <col min="4845" max="4845" width="13.7109375" bestFit="1" customWidth="1"/>
    <col min="4846" max="4847" width="13.85546875" customWidth="1"/>
    <col min="4848" max="4848" width="17.28515625" customWidth="1"/>
    <col min="4849" max="4849" width="13.85546875" bestFit="1" customWidth="1"/>
    <col min="4850" max="4850" width="12" customWidth="1"/>
    <col min="4851" max="4851" width="15.140625" customWidth="1"/>
    <col min="4852" max="4852" width="13.42578125" customWidth="1"/>
    <col min="4853" max="4853" width="13.42578125" bestFit="1" customWidth="1"/>
    <col min="4854" max="4854" width="15.140625" customWidth="1"/>
    <col min="4855" max="4855" width="20" bestFit="1" customWidth="1"/>
    <col min="4857" max="4857" width="6.85546875" customWidth="1"/>
    <col min="4858" max="4858" width="32.7109375" customWidth="1"/>
    <col min="4859" max="4859" width="15.28515625" bestFit="1" customWidth="1"/>
    <col min="4860" max="4860" width="13.7109375" bestFit="1" customWidth="1"/>
    <col min="4861" max="4862" width="12.7109375" bestFit="1" customWidth="1"/>
    <col min="4864" max="4864" width="11.5703125" bestFit="1" customWidth="1"/>
    <col min="4865" max="4865" width="11.7109375" bestFit="1" customWidth="1"/>
    <col min="4866" max="4866" width="13.28515625" bestFit="1" customWidth="1"/>
    <col min="4867" max="4868" width="14" customWidth="1"/>
    <col min="4869" max="4869" width="17.140625" customWidth="1"/>
    <col min="4873" max="4873" width="12.28515625" bestFit="1" customWidth="1"/>
    <col min="4875" max="4875" width="15.42578125" customWidth="1"/>
    <col min="4876" max="4877" width="15.28515625" bestFit="1" customWidth="1"/>
    <col min="5092" max="5092" width="4" bestFit="1" customWidth="1"/>
    <col min="5093" max="5093" width="25.7109375" customWidth="1"/>
    <col min="5094" max="5094" width="16.7109375" customWidth="1"/>
    <col min="5095" max="5095" width="13.85546875" bestFit="1" customWidth="1"/>
    <col min="5096" max="5096" width="13.7109375" bestFit="1" customWidth="1"/>
    <col min="5097" max="5097" width="13.85546875" bestFit="1" customWidth="1"/>
    <col min="5098" max="5098" width="15.7109375" customWidth="1"/>
    <col min="5099" max="5099" width="13.42578125" customWidth="1"/>
    <col min="5100" max="5100" width="12.140625" customWidth="1"/>
    <col min="5101" max="5101" width="13.7109375" bestFit="1" customWidth="1"/>
    <col min="5102" max="5103" width="13.85546875" customWidth="1"/>
    <col min="5104" max="5104" width="17.28515625" customWidth="1"/>
    <col min="5105" max="5105" width="13.85546875" bestFit="1" customWidth="1"/>
    <col min="5106" max="5106" width="12" customWidth="1"/>
    <col min="5107" max="5107" width="15.140625" customWidth="1"/>
    <col min="5108" max="5108" width="13.42578125" customWidth="1"/>
    <col min="5109" max="5109" width="13.42578125" bestFit="1" customWidth="1"/>
    <col min="5110" max="5110" width="15.140625" customWidth="1"/>
    <col min="5111" max="5111" width="20" bestFit="1" customWidth="1"/>
    <col min="5113" max="5113" width="6.85546875" customWidth="1"/>
    <col min="5114" max="5114" width="32.7109375" customWidth="1"/>
    <col min="5115" max="5115" width="15.28515625" bestFit="1" customWidth="1"/>
    <col min="5116" max="5116" width="13.7109375" bestFit="1" customWidth="1"/>
    <col min="5117" max="5118" width="12.7109375" bestFit="1" customWidth="1"/>
    <col min="5120" max="5120" width="11.5703125" bestFit="1" customWidth="1"/>
    <col min="5121" max="5121" width="11.7109375" bestFit="1" customWidth="1"/>
    <col min="5122" max="5122" width="13.28515625" bestFit="1" customWidth="1"/>
    <col min="5123" max="5124" width="14" customWidth="1"/>
    <col min="5125" max="5125" width="17.140625" customWidth="1"/>
    <col min="5129" max="5129" width="12.28515625" bestFit="1" customWidth="1"/>
    <col min="5131" max="5131" width="15.42578125" customWidth="1"/>
    <col min="5132" max="5133" width="15.28515625" bestFit="1" customWidth="1"/>
    <col min="5348" max="5348" width="4" bestFit="1" customWidth="1"/>
    <col min="5349" max="5349" width="25.7109375" customWidth="1"/>
    <col min="5350" max="5350" width="16.7109375" customWidth="1"/>
    <col min="5351" max="5351" width="13.85546875" bestFit="1" customWidth="1"/>
    <col min="5352" max="5352" width="13.7109375" bestFit="1" customWidth="1"/>
    <col min="5353" max="5353" width="13.85546875" bestFit="1" customWidth="1"/>
    <col min="5354" max="5354" width="15.7109375" customWidth="1"/>
    <col min="5355" max="5355" width="13.42578125" customWidth="1"/>
    <col min="5356" max="5356" width="12.140625" customWidth="1"/>
    <col min="5357" max="5357" width="13.7109375" bestFit="1" customWidth="1"/>
    <col min="5358" max="5359" width="13.85546875" customWidth="1"/>
    <col min="5360" max="5360" width="17.28515625" customWidth="1"/>
    <col min="5361" max="5361" width="13.85546875" bestFit="1" customWidth="1"/>
    <col min="5362" max="5362" width="12" customWidth="1"/>
    <col min="5363" max="5363" width="15.140625" customWidth="1"/>
    <col min="5364" max="5364" width="13.42578125" customWidth="1"/>
    <col min="5365" max="5365" width="13.42578125" bestFit="1" customWidth="1"/>
    <col min="5366" max="5366" width="15.140625" customWidth="1"/>
    <col min="5367" max="5367" width="20" bestFit="1" customWidth="1"/>
    <col min="5369" max="5369" width="6.85546875" customWidth="1"/>
    <col min="5370" max="5370" width="32.7109375" customWidth="1"/>
    <col min="5371" max="5371" width="15.28515625" bestFit="1" customWidth="1"/>
    <col min="5372" max="5372" width="13.7109375" bestFit="1" customWidth="1"/>
    <col min="5373" max="5374" width="12.7109375" bestFit="1" customWidth="1"/>
    <col min="5376" max="5376" width="11.5703125" bestFit="1" customWidth="1"/>
    <col min="5377" max="5377" width="11.7109375" bestFit="1" customWidth="1"/>
    <col min="5378" max="5378" width="13.28515625" bestFit="1" customWidth="1"/>
    <col min="5379" max="5380" width="14" customWidth="1"/>
    <col min="5381" max="5381" width="17.140625" customWidth="1"/>
    <col min="5385" max="5385" width="12.28515625" bestFit="1" customWidth="1"/>
    <col min="5387" max="5387" width="15.42578125" customWidth="1"/>
    <col min="5388" max="5389" width="15.28515625" bestFit="1" customWidth="1"/>
    <col min="5604" max="5604" width="4" bestFit="1" customWidth="1"/>
    <col min="5605" max="5605" width="25.7109375" customWidth="1"/>
    <col min="5606" max="5606" width="16.7109375" customWidth="1"/>
    <col min="5607" max="5607" width="13.85546875" bestFit="1" customWidth="1"/>
    <col min="5608" max="5608" width="13.7109375" bestFit="1" customWidth="1"/>
    <col min="5609" max="5609" width="13.85546875" bestFit="1" customWidth="1"/>
    <col min="5610" max="5610" width="15.7109375" customWidth="1"/>
    <col min="5611" max="5611" width="13.42578125" customWidth="1"/>
    <col min="5612" max="5612" width="12.140625" customWidth="1"/>
    <col min="5613" max="5613" width="13.7109375" bestFit="1" customWidth="1"/>
    <col min="5614" max="5615" width="13.85546875" customWidth="1"/>
    <col min="5616" max="5616" width="17.28515625" customWidth="1"/>
    <col min="5617" max="5617" width="13.85546875" bestFit="1" customWidth="1"/>
    <col min="5618" max="5618" width="12" customWidth="1"/>
    <col min="5619" max="5619" width="15.140625" customWidth="1"/>
    <col min="5620" max="5620" width="13.42578125" customWidth="1"/>
    <col min="5621" max="5621" width="13.42578125" bestFit="1" customWidth="1"/>
    <col min="5622" max="5622" width="15.140625" customWidth="1"/>
    <col min="5623" max="5623" width="20" bestFit="1" customWidth="1"/>
    <col min="5625" max="5625" width="6.85546875" customWidth="1"/>
    <col min="5626" max="5626" width="32.7109375" customWidth="1"/>
    <col min="5627" max="5627" width="15.28515625" bestFit="1" customWidth="1"/>
    <col min="5628" max="5628" width="13.7109375" bestFit="1" customWidth="1"/>
    <col min="5629" max="5630" width="12.7109375" bestFit="1" customWidth="1"/>
    <col min="5632" max="5632" width="11.5703125" bestFit="1" customWidth="1"/>
    <col min="5633" max="5633" width="11.7109375" bestFit="1" customWidth="1"/>
    <col min="5634" max="5634" width="13.28515625" bestFit="1" customWidth="1"/>
    <col min="5635" max="5636" width="14" customWidth="1"/>
    <col min="5637" max="5637" width="17.140625" customWidth="1"/>
    <col min="5641" max="5641" width="12.28515625" bestFit="1" customWidth="1"/>
    <col min="5643" max="5643" width="15.42578125" customWidth="1"/>
    <col min="5644" max="5645" width="15.28515625" bestFit="1" customWidth="1"/>
    <col min="5860" max="5860" width="4" bestFit="1" customWidth="1"/>
    <col min="5861" max="5861" width="25.7109375" customWidth="1"/>
    <col min="5862" max="5862" width="16.7109375" customWidth="1"/>
    <col min="5863" max="5863" width="13.85546875" bestFit="1" customWidth="1"/>
    <col min="5864" max="5864" width="13.7109375" bestFit="1" customWidth="1"/>
    <col min="5865" max="5865" width="13.85546875" bestFit="1" customWidth="1"/>
    <col min="5866" max="5866" width="15.7109375" customWidth="1"/>
    <col min="5867" max="5867" width="13.42578125" customWidth="1"/>
    <col min="5868" max="5868" width="12.140625" customWidth="1"/>
    <col min="5869" max="5869" width="13.7109375" bestFit="1" customWidth="1"/>
    <col min="5870" max="5871" width="13.85546875" customWidth="1"/>
    <col min="5872" max="5872" width="17.28515625" customWidth="1"/>
    <col min="5873" max="5873" width="13.85546875" bestFit="1" customWidth="1"/>
    <col min="5874" max="5874" width="12" customWidth="1"/>
    <col min="5875" max="5875" width="15.140625" customWidth="1"/>
    <col min="5876" max="5876" width="13.42578125" customWidth="1"/>
    <col min="5877" max="5877" width="13.42578125" bestFit="1" customWidth="1"/>
    <col min="5878" max="5878" width="15.140625" customWidth="1"/>
    <col min="5879" max="5879" width="20" bestFit="1" customWidth="1"/>
    <col min="5881" max="5881" width="6.85546875" customWidth="1"/>
    <col min="5882" max="5882" width="32.7109375" customWidth="1"/>
    <col min="5883" max="5883" width="15.28515625" bestFit="1" customWidth="1"/>
    <col min="5884" max="5884" width="13.7109375" bestFit="1" customWidth="1"/>
    <col min="5885" max="5886" width="12.7109375" bestFit="1" customWidth="1"/>
    <col min="5888" max="5888" width="11.5703125" bestFit="1" customWidth="1"/>
    <col min="5889" max="5889" width="11.7109375" bestFit="1" customWidth="1"/>
    <col min="5890" max="5890" width="13.28515625" bestFit="1" customWidth="1"/>
    <col min="5891" max="5892" width="14" customWidth="1"/>
    <col min="5893" max="5893" width="17.140625" customWidth="1"/>
    <col min="5897" max="5897" width="12.28515625" bestFit="1" customWidth="1"/>
    <col min="5899" max="5899" width="15.42578125" customWidth="1"/>
    <col min="5900" max="5901" width="15.28515625" bestFit="1" customWidth="1"/>
    <col min="6116" max="6116" width="4" bestFit="1" customWidth="1"/>
    <col min="6117" max="6117" width="25.7109375" customWidth="1"/>
    <col min="6118" max="6118" width="16.7109375" customWidth="1"/>
    <col min="6119" max="6119" width="13.85546875" bestFit="1" customWidth="1"/>
    <col min="6120" max="6120" width="13.7109375" bestFit="1" customWidth="1"/>
    <col min="6121" max="6121" width="13.85546875" bestFit="1" customWidth="1"/>
    <col min="6122" max="6122" width="15.7109375" customWidth="1"/>
    <col min="6123" max="6123" width="13.42578125" customWidth="1"/>
    <col min="6124" max="6124" width="12.140625" customWidth="1"/>
    <col min="6125" max="6125" width="13.7109375" bestFit="1" customWidth="1"/>
    <col min="6126" max="6127" width="13.85546875" customWidth="1"/>
    <col min="6128" max="6128" width="17.28515625" customWidth="1"/>
    <col min="6129" max="6129" width="13.85546875" bestFit="1" customWidth="1"/>
    <col min="6130" max="6130" width="12" customWidth="1"/>
    <col min="6131" max="6131" width="15.140625" customWidth="1"/>
    <col min="6132" max="6132" width="13.42578125" customWidth="1"/>
    <col min="6133" max="6133" width="13.42578125" bestFit="1" customWidth="1"/>
    <col min="6134" max="6134" width="15.140625" customWidth="1"/>
    <col min="6135" max="6135" width="20" bestFit="1" customWidth="1"/>
    <col min="6137" max="6137" width="6.85546875" customWidth="1"/>
    <col min="6138" max="6138" width="32.7109375" customWidth="1"/>
    <col min="6139" max="6139" width="15.28515625" bestFit="1" customWidth="1"/>
    <col min="6140" max="6140" width="13.7109375" bestFit="1" customWidth="1"/>
    <col min="6141" max="6142" width="12.7109375" bestFit="1" customWidth="1"/>
    <col min="6144" max="6144" width="11.5703125" bestFit="1" customWidth="1"/>
    <col min="6145" max="6145" width="11.7109375" bestFit="1" customWidth="1"/>
    <col min="6146" max="6146" width="13.28515625" bestFit="1" customWidth="1"/>
    <col min="6147" max="6148" width="14" customWidth="1"/>
    <col min="6149" max="6149" width="17.140625" customWidth="1"/>
    <col min="6153" max="6153" width="12.28515625" bestFit="1" customWidth="1"/>
    <col min="6155" max="6155" width="15.42578125" customWidth="1"/>
    <col min="6156" max="6157" width="15.28515625" bestFit="1" customWidth="1"/>
    <col min="6372" max="6372" width="4" bestFit="1" customWidth="1"/>
    <col min="6373" max="6373" width="25.7109375" customWidth="1"/>
    <col min="6374" max="6374" width="16.7109375" customWidth="1"/>
    <col min="6375" max="6375" width="13.85546875" bestFit="1" customWidth="1"/>
    <col min="6376" max="6376" width="13.7109375" bestFit="1" customWidth="1"/>
    <col min="6377" max="6377" width="13.85546875" bestFit="1" customWidth="1"/>
    <col min="6378" max="6378" width="15.7109375" customWidth="1"/>
    <col min="6379" max="6379" width="13.42578125" customWidth="1"/>
    <col min="6380" max="6380" width="12.140625" customWidth="1"/>
    <col min="6381" max="6381" width="13.7109375" bestFit="1" customWidth="1"/>
    <col min="6382" max="6383" width="13.85546875" customWidth="1"/>
    <col min="6384" max="6384" width="17.28515625" customWidth="1"/>
    <col min="6385" max="6385" width="13.85546875" bestFit="1" customWidth="1"/>
    <col min="6386" max="6386" width="12" customWidth="1"/>
    <col min="6387" max="6387" width="15.140625" customWidth="1"/>
    <col min="6388" max="6388" width="13.42578125" customWidth="1"/>
    <col min="6389" max="6389" width="13.42578125" bestFit="1" customWidth="1"/>
    <col min="6390" max="6390" width="15.140625" customWidth="1"/>
    <col min="6391" max="6391" width="20" bestFit="1" customWidth="1"/>
    <col min="6393" max="6393" width="6.85546875" customWidth="1"/>
    <col min="6394" max="6394" width="32.7109375" customWidth="1"/>
    <col min="6395" max="6395" width="15.28515625" bestFit="1" customWidth="1"/>
    <col min="6396" max="6396" width="13.7109375" bestFit="1" customWidth="1"/>
    <col min="6397" max="6398" width="12.7109375" bestFit="1" customWidth="1"/>
    <col min="6400" max="6400" width="11.5703125" bestFit="1" customWidth="1"/>
    <col min="6401" max="6401" width="11.7109375" bestFit="1" customWidth="1"/>
    <col min="6402" max="6402" width="13.28515625" bestFit="1" customWidth="1"/>
    <col min="6403" max="6404" width="14" customWidth="1"/>
    <col min="6405" max="6405" width="17.140625" customWidth="1"/>
    <col min="6409" max="6409" width="12.28515625" bestFit="1" customWidth="1"/>
    <col min="6411" max="6411" width="15.42578125" customWidth="1"/>
    <col min="6412" max="6413" width="15.28515625" bestFit="1" customWidth="1"/>
    <col min="6628" max="6628" width="4" bestFit="1" customWidth="1"/>
    <col min="6629" max="6629" width="25.7109375" customWidth="1"/>
    <col min="6630" max="6630" width="16.7109375" customWidth="1"/>
    <col min="6631" max="6631" width="13.85546875" bestFit="1" customWidth="1"/>
    <col min="6632" max="6632" width="13.7109375" bestFit="1" customWidth="1"/>
    <col min="6633" max="6633" width="13.85546875" bestFit="1" customWidth="1"/>
    <col min="6634" max="6634" width="15.7109375" customWidth="1"/>
    <col min="6635" max="6635" width="13.42578125" customWidth="1"/>
    <col min="6636" max="6636" width="12.140625" customWidth="1"/>
    <col min="6637" max="6637" width="13.7109375" bestFit="1" customWidth="1"/>
    <col min="6638" max="6639" width="13.85546875" customWidth="1"/>
    <col min="6640" max="6640" width="17.28515625" customWidth="1"/>
    <col min="6641" max="6641" width="13.85546875" bestFit="1" customWidth="1"/>
    <col min="6642" max="6642" width="12" customWidth="1"/>
    <col min="6643" max="6643" width="15.140625" customWidth="1"/>
    <col min="6644" max="6644" width="13.42578125" customWidth="1"/>
    <col min="6645" max="6645" width="13.42578125" bestFit="1" customWidth="1"/>
    <col min="6646" max="6646" width="15.140625" customWidth="1"/>
    <col min="6647" max="6647" width="20" bestFit="1" customWidth="1"/>
    <col min="6649" max="6649" width="6.85546875" customWidth="1"/>
    <col min="6650" max="6650" width="32.7109375" customWidth="1"/>
    <col min="6651" max="6651" width="15.28515625" bestFit="1" customWidth="1"/>
    <col min="6652" max="6652" width="13.7109375" bestFit="1" customWidth="1"/>
    <col min="6653" max="6654" width="12.7109375" bestFit="1" customWidth="1"/>
    <col min="6656" max="6656" width="11.5703125" bestFit="1" customWidth="1"/>
    <col min="6657" max="6657" width="11.7109375" bestFit="1" customWidth="1"/>
    <col min="6658" max="6658" width="13.28515625" bestFit="1" customWidth="1"/>
    <col min="6659" max="6660" width="14" customWidth="1"/>
    <col min="6661" max="6661" width="17.140625" customWidth="1"/>
    <col min="6665" max="6665" width="12.28515625" bestFit="1" customWidth="1"/>
    <col min="6667" max="6667" width="15.42578125" customWidth="1"/>
    <col min="6668" max="6669" width="15.28515625" bestFit="1" customWidth="1"/>
    <col min="6884" max="6884" width="4" bestFit="1" customWidth="1"/>
    <col min="6885" max="6885" width="25.7109375" customWidth="1"/>
    <col min="6886" max="6886" width="16.7109375" customWidth="1"/>
    <col min="6887" max="6887" width="13.85546875" bestFit="1" customWidth="1"/>
    <col min="6888" max="6888" width="13.7109375" bestFit="1" customWidth="1"/>
    <col min="6889" max="6889" width="13.85546875" bestFit="1" customWidth="1"/>
    <col min="6890" max="6890" width="15.7109375" customWidth="1"/>
    <col min="6891" max="6891" width="13.42578125" customWidth="1"/>
    <col min="6892" max="6892" width="12.140625" customWidth="1"/>
    <col min="6893" max="6893" width="13.7109375" bestFit="1" customWidth="1"/>
    <col min="6894" max="6895" width="13.85546875" customWidth="1"/>
    <col min="6896" max="6896" width="17.28515625" customWidth="1"/>
    <col min="6897" max="6897" width="13.85546875" bestFit="1" customWidth="1"/>
    <col min="6898" max="6898" width="12" customWidth="1"/>
    <col min="6899" max="6899" width="15.140625" customWidth="1"/>
    <col min="6900" max="6900" width="13.42578125" customWidth="1"/>
    <col min="6901" max="6901" width="13.42578125" bestFit="1" customWidth="1"/>
    <col min="6902" max="6902" width="15.140625" customWidth="1"/>
    <col min="6903" max="6903" width="20" bestFit="1" customWidth="1"/>
    <col min="6905" max="6905" width="6.85546875" customWidth="1"/>
    <col min="6906" max="6906" width="32.7109375" customWidth="1"/>
    <col min="6907" max="6907" width="15.28515625" bestFit="1" customWidth="1"/>
    <col min="6908" max="6908" width="13.7109375" bestFit="1" customWidth="1"/>
    <col min="6909" max="6910" width="12.7109375" bestFit="1" customWidth="1"/>
    <col min="6912" max="6912" width="11.5703125" bestFit="1" customWidth="1"/>
    <col min="6913" max="6913" width="11.7109375" bestFit="1" customWidth="1"/>
    <col min="6914" max="6914" width="13.28515625" bestFit="1" customWidth="1"/>
    <col min="6915" max="6916" width="14" customWidth="1"/>
    <col min="6917" max="6917" width="17.140625" customWidth="1"/>
    <col min="6921" max="6921" width="12.28515625" bestFit="1" customWidth="1"/>
    <col min="6923" max="6923" width="15.42578125" customWidth="1"/>
    <col min="6924" max="6925" width="15.28515625" bestFit="1" customWidth="1"/>
    <col min="7140" max="7140" width="4" bestFit="1" customWidth="1"/>
    <col min="7141" max="7141" width="25.7109375" customWidth="1"/>
    <col min="7142" max="7142" width="16.7109375" customWidth="1"/>
    <col min="7143" max="7143" width="13.85546875" bestFit="1" customWidth="1"/>
    <col min="7144" max="7144" width="13.7109375" bestFit="1" customWidth="1"/>
    <col min="7145" max="7145" width="13.85546875" bestFit="1" customWidth="1"/>
    <col min="7146" max="7146" width="15.7109375" customWidth="1"/>
    <col min="7147" max="7147" width="13.42578125" customWidth="1"/>
    <col min="7148" max="7148" width="12.140625" customWidth="1"/>
    <col min="7149" max="7149" width="13.7109375" bestFit="1" customWidth="1"/>
    <col min="7150" max="7151" width="13.85546875" customWidth="1"/>
    <col min="7152" max="7152" width="17.28515625" customWidth="1"/>
    <col min="7153" max="7153" width="13.85546875" bestFit="1" customWidth="1"/>
    <col min="7154" max="7154" width="12" customWidth="1"/>
    <col min="7155" max="7155" width="15.140625" customWidth="1"/>
    <col min="7156" max="7156" width="13.42578125" customWidth="1"/>
    <col min="7157" max="7157" width="13.42578125" bestFit="1" customWidth="1"/>
    <col min="7158" max="7158" width="15.140625" customWidth="1"/>
    <col min="7159" max="7159" width="20" bestFit="1" customWidth="1"/>
    <col min="7161" max="7161" width="6.85546875" customWidth="1"/>
    <col min="7162" max="7162" width="32.7109375" customWidth="1"/>
    <col min="7163" max="7163" width="15.28515625" bestFit="1" customWidth="1"/>
    <col min="7164" max="7164" width="13.7109375" bestFit="1" customWidth="1"/>
    <col min="7165" max="7166" width="12.7109375" bestFit="1" customWidth="1"/>
    <col min="7168" max="7168" width="11.5703125" bestFit="1" customWidth="1"/>
    <col min="7169" max="7169" width="11.7109375" bestFit="1" customWidth="1"/>
    <col min="7170" max="7170" width="13.28515625" bestFit="1" customWidth="1"/>
    <col min="7171" max="7172" width="14" customWidth="1"/>
    <col min="7173" max="7173" width="17.140625" customWidth="1"/>
    <col min="7177" max="7177" width="12.28515625" bestFit="1" customWidth="1"/>
    <col min="7179" max="7179" width="15.42578125" customWidth="1"/>
    <col min="7180" max="7181" width="15.28515625" bestFit="1" customWidth="1"/>
    <col min="7396" max="7396" width="4" bestFit="1" customWidth="1"/>
    <col min="7397" max="7397" width="25.7109375" customWidth="1"/>
    <col min="7398" max="7398" width="16.7109375" customWidth="1"/>
    <col min="7399" max="7399" width="13.85546875" bestFit="1" customWidth="1"/>
    <col min="7400" max="7400" width="13.7109375" bestFit="1" customWidth="1"/>
    <col min="7401" max="7401" width="13.85546875" bestFit="1" customWidth="1"/>
    <col min="7402" max="7402" width="15.7109375" customWidth="1"/>
    <col min="7403" max="7403" width="13.42578125" customWidth="1"/>
    <col min="7404" max="7404" width="12.140625" customWidth="1"/>
    <col min="7405" max="7405" width="13.7109375" bestFit="1" customWidth="1"/>
    <col min="7406" max="7407" width="13.85546875" customWidth="1"/>
    <col min="7408" max="7408" width="17.28515625" customWidth="1"/>
    <col min="7409" max="7409" width="13.85546875" bestFit="1" customWidth="1"/>
    <col min="7410" max="7410" width="12" customWidth="1"/>
    <col min="7411" max="7411" width="15.140625" customWidth="1"/>
    <col min="7412" max="7412" width="13.42578125" customWidth="1"/>
    <col min="7413" max="7413" width="13.42578125" bestFit="1" customWidth="1"/>
    <col min="7414" max="7414" width="15.140625" customWidth="1"/>
    <col min="7415" max="7415" width="20" bestFit="1" customWidth="1"/>
    <col min="7417" max="7417" width="6.85546875" customWidth="1"/>
    <col min="7418" max="7418" width="32.7109375" customWidth="1"/>
    <col min="7419" max="7419" width="15.28515625" bestFit="1" customWidth="1"/>
    <col min="7420" max="7420" width="13.7109375" bestFit="1" customWidth="1"/>
    <col min="7421" max="7422" width="12.7109375" bestFit="1" customWidth="1"/>
    <col min="7424" max="7424" width="11.5703125" bestFit="1" customWidth="1"/>
    <col min="7425" max="7425" width="11.7109375" bestFit="1" customWidth="1"/>
    <col min="7426" max="7426" width="13.28515625" bestFit="1" customWidth="1"/>
    <col min="7427" max="7428" width="14" customWidth="1"/>
    <col min="7429" max="7429" width="17.140625" customWidth="1"/>
    <col min="7433" max="7433" width="12.28515625" bestFit="1" customWidth="1"/>
    <col min="7435" max="7435" width="15.42578125" customWidth="1"/>
    <col min="7436" max="7437" width="15.28515625" bestFit="1" customWidth="1"/>
    <col min="7652" max="7652" width="4" bestFit="1" customWidth="1"/>
    <col min="7653" max="7653" width="25.7109375" customWidth="1"/>
    <col min="7654" max="7654" width="16.7109375" customWidth="1"/>
    <col min="7655" max="7655" width="13.85546875" bestFit="1" customWidth="1"/>
    <col min="7656" max="7656" width="13.7109375" bestFit="1" customWidth="1"/>
    <col min="7657" max="7657" width="13.85546875" bestFit="1" customWidth="1"/>
    <col min="7658" max="7658" width="15.7109375" customWidth="1"/>
    <col min="7659" max="7659" width="13.42578125" customWidth="1"/>
    <col min="7660" max="7660" width="12.140625" customWidth="1"/>
    <col min="7661" max="7661" width="13.7109375" bestFit="1" customWidth="1"/>
    <col min="7662" max="7663" width="13.85546875" customWidth="1"/>
    <col min="7664" max="7664" width="17.28515625" customWidth="1"/>
    <col min="7665" max="7665" width="13.85546875" bestFit="1" customWidth="1"/>
    <col min="7666" max="7666" width="12" customWidth="1"/>
    <col min="7667" max="7667" width="15.140625" customWidth="1"/>
    <col min="7668" max="7668" width="13.42578125" customWidth="1"/>
    <col min="7669" max="7669" width="13.42578125" bestFit="1" customWidth="1"/>
    <col min="7670" max="7670" width="15.140625" customWidth="1"/>
    <col min="7671" max="7671" width="20" bestFit="1" customWidth="1"/>
    <col min="7673" max="7673" width="6.85546875" customWidth="1"/>
    <col min="7674" max="7674" width="32.7109375" customWidth="1"/>
    <col min="7675" max="7675" width="15.28515625" bestFit="1" customWidth="1"/>
    <col min="7676" max="7676" width="13.7109375" bestFit="1" customWidth="1"/>
    <col min="7677" max="7678" width="12.7109375" bestFit="1" customWidth="1"/>
    <col min="7680" max="7680" width="11.5703125" bestFit="1" customWidth="1"/>
    <col min="7681" max="7681" width="11.7109375" bestFit="1" customWidth="1"/>
    <col min="7682" max="7682" width="13.28515625" bestFit="1" customWidth="1"/>
    <col min="7683" max="7684" width="14" customWidth="1"/>
    <col min="7685" max="7685" width="17.140625" customWidth="1"/>
    <col min="7689" max="7689" width="12.28515625" bestFit="1" customWidth="1"/>
    <col min="7691" max="7691" width="15.42578125" customWidth="1"/>
    <col min="7692" max="7693" width="15.28515625" bestFit="1" customWidth="1"/>
    <col min="7908" max="7908" width="4" bestFit="1" customWidth="1"/>
    <col min="7909" max="7909" width="25.7109375" customWidth="1"/>
    <col min="7910" max="7910" width="16.7109375" customWidth="1"/>
    <col min="7911" max="7911" width="13.85546875" bestFit="1" customWidth="1"/>
    <col min="7912" max="7912" width="13.7109375" bestFit="1" customWidth="1"/>
    <col min="7913" max="7913" width="13.85546875" bestFit="1" customWidth="1"/>
    <col min="7914" max="7914" width="15.7109375" customWidth="1"/>
    <col min="7915" max="7915" width="13.42578125" customWidth="1"/>
    <col min="7916" max="7916" width="12.140625" customWidth="1"/>
    <col min="7917" max="7917" width="13.7109375" bestFit="1" customWidth="1"/>
    <col min="7918" max="7919" width="13.85546875" customWidth="1"/>
    <col min="7920" max="7920" width="17.28515625" customWidth="1"/>
    <col min="7921" max="7921" width="13.85546875" bestFit="1" customWidth="1"/>
    <col min="7922" max="7922" width="12" customWidth="1"/>
    <col min="7923" max="7923" width="15.140625" customWidth="1"/>
    <col min="7924" max="7924" width="13.42578125" customWidth="1"/>
    <col min="7925" max="7925" width="13.42578125" bestFit="1" customWidth="1"/>
    <col min="7926" max="7926" width="15.140625" customWidth="1"/>
    <col min="7927" max="7927" width="20" bestFit="1" customWidth="1"/>
    <col min="7929" max="7929" width="6.85546875" customWidth="1"/>
    <col min="7930" max="7930" width="32.7109375" customWidth="1"/>
    <col min="7931" max="7931" width="15.28515625" bestFit="1" customWidth="1"/>
    <col min="7932" max="7932" width="13.7109375" bestFit="1" customWidth="1"/>
    <col min="7933" max="7934" width="12.7109375" bestFit="1" customWidth="1"/>
    <col min="7936" max="7936" width="11.5703125" bestFit="1" customWidth="1"/>
    <col min="7937" max="7937" width="11.7109375" bestFit="1" customWidth="1"/>
    <col min="7938" max="7938" width="13.28515625" bestFit="1" customWidth="1"/>
    <col min="7939" max="7940" width="14" customWidth="1"/>
    <col min="7941" max="7941" width="17.140625" customWidth="1"/>
    <col min="7945" max="7945" width="12.28515625" bestFit="1" customWidth="1"/>
    <col min="7947" max="7947" width="15.42578125" customWidth="1"/>
    <col min="7948" max="7949" width="15.28515625" bestFit="1" customWidth="1"/>
    <col min="8164" max="8164" width="4" bestFit="1" customWidth="1"/>
    <col min="8165" max="8165" width="25.7109375" customWidth="1"/>
    <col min="8166" max="8166" width="16.7109375" customWidth="1"/>
    <col min="8167" max="8167" width="13.85546875" bestFit="1" customWidth="1"/>
    <col min="8168" max="8168" width="13.7109375" bestFit="1" customWidth="1"/>
    <col min="8169" max="8169" width="13.85546875" bestFit="1" customWidth="1"/>
    <col min="8170" max="8170" width="15.7109375" customWidth="1"/>
    <col min="8171" max="8171" width="13.42578125" customWidth="1"/>
    <col min="8172" max="8172" width="12.140625" customWidth="1"/>
    <col min="8173" max="8173" width="13.7109375" bestFit="1" customWidth="1"/>
    <col min="8174" max="8175" width="13.85546875" customWidth="1"/>
    <col min="8176" max="8176" width="17.28515625" customWidth="1"/>
    <col min="8177" max="8177" width="13.85546875" bestFit="1" customWidth="1"/>
    <col min="8178" max="8178" width="12" customWidth="1"/>
    <col min="8179" max="8179" width="15.140625" customWidth="1"/>
    <col min="8180" max="8180" width="13.42578125" customWidth="1"/>
    <col min="8181" max="8181" width="13.42578125" bestFit="1" customWidth="1"/>
    <col min="8182" max="8182" width="15.140625" customWidth="1"/>
    <col min="8183" max="8183" width="20" bestFit="1" customWidth="1"/>
    <col min="8185" max="8185" width="6.85546875" customWidth="1"/>
    <col min="8186" max="8186" width="32.7109375" customWidth="1"/>
    <col min="8187" max="8187" width="15.28515625" bestFit="1" customWidth="1"/>
    <col min="8188" max="8188" width="13.7109375" bestFit="1" customWidth="1"/>
    <col min="8189" max="8190" width="12.7109375" bestFit="1" customWidth="1"/>
    <col min="8192" max="8192" width="11.5703125" bestFit="1" customWidth="1"/>
    <col min="8193" max="8193" width="11.7109375" bestFit="1" customWidth="1"/>
    <col min="8194" max="8194" width="13.28515625" bestFit="1" customWidth="1"/>
    <col min="8195" max="8196" width="14" customWidth="1"/>
    <col min="8197" max="8197" width="17.140625" customWidth="1"/>
    <col min="8201" max="8201" width="12.28515625" bestFit="1" customWidth="1"/>
    <col min="8203" max="8203" width="15.42578125" customWidth="1"/>
    <col min="8204" max="8205" width="15.28515625" bestFit="1" customWidth="1"/>
    <col min="8420" max="8420" width="4" bestFit="1" customWidth="1"/>
    <col min="8421" max="8421" width="25.7109375" customWidth="1"/>
    <col min="8422" max="8422" width="16.7109375" customWidth="1"/>
    <col min="8423" max="8423" width="13.85546875" bestFit="1" customWidth="1"/>
    <col min="8424" max="8424" width="13.7109375" bestFit="1" customWidth="1"/>
    <col min="8425" max="8425" width="13.85546875" bestFit="1" customWidth="1"/>
    <col min="8426" max="8426" width="15.7109375" customWidth="1"/>
    <col min="8427" max="8427" width="13.42578125" customWidth="1"/>
    <col min="8428" max="8428" width="12.140625" customWidth="1"/>
    <col min="8429" max="8429" width="13.7109375" bestFit="1" customWidth="1"/>
    <col min="8430" max="8431" width="13.85546875" customWidth="1"/>
    <col min="8432" max="8432" width="17.28515625" customWidth="1"/>
    <col min="8433" max="8433" width="13.85546875" bestFit="1" customWidth="1"/>
    <col min="8434" max="8434" width="12" customWidth="1"/>
    <col min="8435" max="8435" width="15.140625" customWidth="1"/>
    <col min="8436" max="8436" width="13.42578125" customWidth="1"/>
    <col min="8437" max="8437" width="13.42578125" bestFit="1" customWidth="1"/>
    <col min="8438" max="8438" width="15.140625" customWidth="1"/>
    <col min="8439" max="8439" width="20" bestFit="1" customWidth="1"/>
    <col min="8441" max="8441" width="6.85546875" customWidth="1"/>
    <col min="8442" max="8442" width="32.7109375" customWidth="1"/>
    <col min="8443" max="8443" width="15.28515625" bestFit="1" customWidth="1"/>
    <col min="8444" max="8444" width="13.7109375" bestFit="1" customWidth="1"/>
    <col min="8445" max="8446" width="12.7109375" bestFit="1" customWidth="1"/>
    <col min="8448" max="8448" width="11.5703125" bestFit="1" customWidth="1"/>
    <col min="8449" max="8449" width="11.7109375" bestFit="1" customWidth="1"/>
    <col min="8450" max="8450" width="13.28515625" bestFit="1" customWidth="1"/>
    <col min="8451" max="8452" width="14" customWidth="1"/>
    <col min="8453" max="8453" width="17.140625" customWidth="1"/>
    <col min="8457" max="8457" width="12.28515625" bestFit="1" customWidth="1"/>
    <col min="8459" max="8459" width="15.42578125" customWidth="1"/>
    <col min="8460" max="8461" width="15.28515625" bestFit="1" customWidth="1"/>
    <col min="8676" max="8676" width="4" bestFit="1" customWidth="1"/>
    <col min="8677" max="8677" width="25.7109375" customWidth="1"/>
    <col min="8678" max="8678" width="16.7109375" customWidth="1"/>
    <col min="8679" max="8679" width="13.85546875" bestFit="1" customWidth="1"/>
    <col min="8680" max="8680" width="13.7109375" bestFit="1" customWidth="1"/>
    <col min="8681" max="8681" width="13.85546875" bestFit="1" customWidth="1"/>
    <col min="8682" max="8682" width="15.7109375" customWidth="1"/>
    <col min="8683" max="8683" width="13.42578125" customWidth="1"/>
    <col min="8684" max="8684" width="12.140625" customWidth="1"/>
    <col min="8685" max="8685" width="13.7109375" bestFit="1" customWidth="1"/>
    <col min="8686" max="8687" width="13.85546875" customWidth="1"/>
    <col min="8688" max="8688" width="17.28515625" customWidth="1"/>
    <col min="8689" max="8689" width="13.85546875" bestFit="1" customWidth="1"/>
    <col min="8690" max="8690" width="12" customWidth="1"/>
    <col min="8691" max="8691" width="15.140625" customWidth="1"/>
    <col min="8692" max="8692" width="13.42578125" customWidth="1"/>
    <col min="8693" max="8693" width="13.42578125" bestFit="1" customWidth="1"/>
    <col min="8694" max="8694" width="15.140625" customWidth="1"/>
    <col min="8695" max="8695" width="20" bestFit="1" customWidth="1"/>
    <col min="8697" max="8697" width="6.85546875" customWidth="1"/>
    <col min="8698" max="8698" width="32.7109375" customWidth="1"/>
    <col min="8699" max="8699" width="15.28515625" bestFit="1" customWidth="1"/>
    <col min="8700" max="8700" width="13.7109375" bestFit="1" customWidth="1"/>
    <col min="8701" max="8702" width="12.7109375" bestFit="1" customWidth="1"/>
    <col min="8704" max="8704" width="11.5703125" bestFit="1" customWidth="1"/>
    <col min="8705" max="8705" width="11.7109375" bestFit="1" customWidth="1"/>
    <col min="8706" max="8706" width="13.28515625" bestFit="1" customWidth="1"/>
    <col min="8707" max="8708" width="14" customWidth="1"/>
    <col min="8709" max="8709" width="17.140625" customWidth="1"/>
    <col min="8713" max="8713" width="12.28515625" bestFit="1" customWidth="1"/>
    <col min="8715" max="8715" width="15.42578125" customWidth="1"/>
    <col min="8716" max="8717" width="15.28515625" bestFit="1" customWidth="1"/>
    <col min="8932" max="8932" width="4" bestFit="1" customWidth="1"/>
    <col min="8933" max="8933" width="25.7109375" customWidth="1"/>
    <col min="8934" max="8934" width="16.7109375" customWidth="1"/>
    <col min="8935" max="8935" width="13.85546875" bestFit="1" customWidth="1"/>
    <col min="8936" max="8936" width="13.7109375" bestFit="1" customWidth="1"/>
    <col min="8937" max="8937" width="13.85546875" bestFit="1" customWidth="1"/>
    <col min="8938" max="8938" width="15.7109375" customWidth="1"/>
    <col min="8939" max="8939" width="13.42578125" customWidth="1"/>
    <col min="8940" max="8940" width="12.140625" customWidth="1"/>
    <col min="8941" max="8941" width="13.7109375" bestFit="1" customWidth="1"/>
    <col min="8942" max="8943" width="13.85546875" customWidth="1"/>
    <col min="8944" max="8944" width="17.28515625" customWidth="1"/>
    <col min="8945" max="8945" width="13.85546875" bestFit="1" customWidth="1"/>
    <col min="8946" max="8946" width="12" customWidth="1"/>
    <col min="8947" max="8947" width="15.140625" customWidth="1"/>
    <col min="8948" max="8948" width="13.42578125" customWidth="1"/>
    <col min="8949" max="8949" width="13.42578125" bestFit="1" customWidth="1"/>
    <col min="8950" max="8950" width="15.140625" customWidth="1"/>
    <col min="8951" max="8951" width="20" bestFit="1" customWidth="1"/>
    <col min="8953" max="8953" width="6.85546875" customWidth="1"/>
    <col min="8954" max="8954" width="32.7109375" customWidth="1"/>
    <col min="8955" max="8955" width="15.28515625" bestFit="1" customWidth="1"/>
    <col min="8956" max="8956" width="13.7109375" bestFit="1" customWidth="1"/>
    <col min="8957" max="8958" width="12.7109375" bestFit="1" customWidth="1"/>
    <col min="8960" max="8960" width="11.5703125" bestFit="1" customWidth="1"/>
    <col min="8961" max="8961" width="11.7109375" bestFit="1" customWidth="1"/>
    <col min="8962" max="8962" width="13.28515625" bestFit="1" customWidth="1"/>
    <col min="8963" max="8964" width="14" customWidth="1"/>
    <col min="8965" max="8965" width="17.140625" customWidth="1"/>
    <col min="8969" max="8969" width="12.28515625" bestFit="1" customWidth="1"/>
    <col min="8971" max="8971" width="15.42578125" customWidth="1"/>
    <col min="8972" max="8973" width="15.28515625" bestFit="1" customWidth="1"/>
    <col min="9188" max="9188" width="4" bestFit="1" customWidth="1"/>
    <col min="9189" max="9189" width="25.7109375" customWidth="1"/>
    <col min="9190" max="9190" width="16.7109375" customWidth="1"/>
    <col min="9191" max="9191" width="13.85546875" bestFit="1" customWidth="1"/>
    <col min="9192" max="9192" width="13.7109375" bestFit="1" customWidth="1"/>
    <col min="9193" max="9193" width="13.85546875" bestFit="1" customWidth="1"/>
    <col min="9194" max="9194" width="15.7109375" customWidth="1"/>
    <col min="9195" max="9195" width="13.42578125" customWidth="1"/>
    <col min="9196" max="9196" width="12.140625" customWidth="1"/>
    <col min="9197" max="9197" width="13.7109375" bestFit="1" customWidth="1"/>
    <col min="9198" max="9199" width="13.85546875" customWidth="1"/>
    <col min="9200" max="9200" width="17.28515625" customWidth="1"/>
    <col min="9201" max="9201" width="13.85546875" bestFit="1" customWidth="1"/>
    <col min="9202" max="9202" width="12" customWidth="1"/>
    <col min="9203" max="9203" width="15.140625" customWidth="1"/>
    <col min="9204" max="9204" width="13.42578125" customWidth="1"/>
    <col min="9205" max="9205" width="13.42578125" bestFit="1" customWidth="1"/>
    <col min="9206" max="9206" width="15.140625" customWidth="1"/>
    <col min="9207" max="9207" width="20" bestFit="1" customWidth="1"/>
    <col min="9209" max="9209" width="6.85546875" customWidth="1"/>
    <col min="9210" max="9210" width="32.7109375" customWidth="1"/>
    <col min="9211" max="9211" width="15.28515625" bestFit="1" customWidth="1"/>
    <col min="9212" max="9212" width="13.7109375" bestFit="1" customWidth="1"/>
    <col min="9213" max="9214" width="12.7109375" bestFit="1" customWidth="1"/>
    <col min="9216" max="9216" width="11.5703125" bestFit="1" customWidth="1"/>
    <col min="9217" max="9217" width="11.7109375" bestFit="1" customWidth="1"/>
    <col min="9218" max="9218" width="13.28515625" bestFit="1" customWidth="1"/>
    <col min="9219" max="9220" width="14" customWidth="1"/>
    <col min="9221" max="9221" width="17.140625" customWidth="1"/>
    <col min="9225" max="9225" width="12.28515625" bestFit="1" customWidth="1"/>
    <col min="9227" max="9227" width="15.42578125" customWidth="1"/>
    <col min="9228" max="9229" width="15.28515625" bestFit="1" customWidth="1"/>
    <col min="9444" max="9444" width="4" bestFit="1" customWidth="1"/>
    <col min="9445" max="9445" width="25.7109375" customWidth="1"/>
    <col min="9446" max="9446" width="16.7109375" customWidth="1"/>
    <col min="9447" max="9447" width="13.85546875" bestFit="1" customWidth="1"/>
    <col min="9448" max="9448" width="13.7109375" bestFit="1" customWidth="1"/>
    <col min="9449" max="9449" width="13.85546875" bestFit="1" customWidth="1"/>
    <col min="9450" max="9450" width="15.7109375" customWidth="1"/>
    <col min="9451" max="9451" width="13.42578125" customWidth="1"/>
    <col min="9452" max="9452" width="12.140625" customWidth="1"/>
    <col min="9453" max="9453" width="13.7109375" bestFit="1" customWidth="1"/>
    <col min="9454" max="9455" width="13.85546875" customWidth="1"/>
    <col min="9456" max="9456" width="17.28515625" customWidth="1"/>
    <col min="9457" max="9457" width="13.85546875" bestFit="1" customWidth="1"/>
    <col min="9458" max="9458" width="12" customWidth="1"/>
    <col min="9459" max="9459" width="15.140625" customWidth="1"/>
    <col min="9460" max="9460" width="13.42578125" customWidth="1"/>
    <col min="9461" max="9461" width="13.42578125" bestFit="1" customWidth="1"/>
    <col min="9462" max="9462" width="15.140625" customWidth="1"/>
    <col min="9463" max="9463" width="20" bestFit="1" customWidth="1"/>
    <col min="9465" max="9465" width="6.85546875" customWidth="1"/>
    <col min="9466" max="9466" width="32.7109375" customWidth="1"/>
    <col min="9467" max="9467" width="15.28515625" bestFit="1" customWidth="1"/>
    <col min="9468" max="9468" width="13.7109375" bestFit="1" customWidth="1"/>
    <col min="9469" max="9470" width="12.7109375" bestFit="1" customWidth="1"/>
    <col min="9472" max="9472" width="11.5703125" bestFit="1" customWidth="1"/>
    <col min="9473" max="9473" width="11.7109375" bestFit="1" customWidth="1"/>
    <col min="9474" max="9474" width="13.28515625" bestFit="1" customWidth="1"/>
    <col min="9475" max="9476" width="14" customWidth="1"/>
    <col min="9477" max="9477" width="17.140625" customWidth="1"/>
    <col min="9481" max="9481" width="12.28515625" bestFit="1" customWidth="1"/>
    <col min="9483" max="9483" width="15.42578125" customWidth="1"/>
    <col min="9484" max="9485" width="15.28515625" bestFit="1" customWidth="1"/>
    <col min="9700" max="9700" width="4" bestFit="1" customWidth="1"/>
    <col min="9701" max="9701" width="25.7109375" customWidth="1"/>
    <col min="9702" max="9702" width="16.7109375" customWidth="1"/>
    <col min="9703" max="9703" width="13.85546875" bestFit="1" customWidth="1"/>
    <col min="9704" max="9704" width="13.7109375" bestFit="1" customWidth="1"/>
    <col min="9705" max="9705" width="13.85546875" bestFit="1" customWidth="1"/>
    <col min="9706" max="9706" width="15.7109375" customWidth="1"/>
    <col min="9707" max="9707" width="13.42578125" customWidth="1"/>
    <col min="9708" max="9708" width="12.140625" customWidth="1"/>
    <col min="9709" max="9709" width="13.7109375" bestFit="1" customWidth="1"/>
    <col min="9710" max="9711" width="13.85546875" customWidth="1"/>
    <col min="9712" max="9712" width="17.28515625" customWidth="1"/>
    <col min="9713" max="9713" width="13.85546875" bestFit="1" customWidth="1"/>
    <col min="9714" max="9714" width="12" customWidth="1"/>
    <col min="9715" max="9715" width="15.140625" customWidth="1"/>
    <col min="9716" max="9716" width="13.42578125" customWidth="1"/>
    <col min="9717" max="9717" width="13.42578125" bestFit="1" customWidth="1"/>
    <col min="9718" max="9718" width="15.140625" customWidth="1"/>
    <col min="9719" max="9719" width="20" bestFit="1" customWidth="1"/>
    <col min="9721" max="9721" width="6.85546875" customWidth="1"/>
    <col min="9722" max="9722" width="32.7109375" customWidth="1"/>
    <col min="9723" max="9723" width="15.28515625" bestFit="1" customWidth="1"/>
    <col min="9724" max="9724" width="13.7109375" bestFit="1" customWidth="1"/>
    <col min="9725" max="9726" width="12.7109375" bestFit="1" customWidth="1"/>
    <col min="9728" max="9728" width="11.5703125" bestFit="1" customWidth="1"/>
    <col min="9729" max="9729" width="11.7109375" bestFit="1" customWidth="1"/>
    <col min="9730" max="9730" width="13.28515625" bestFit="1" customWidth="1"/>
    <col min="9731" max="9732" width="14" customWidth="1"/>
    <col min="9733" max="9733" width="17.140625" customWidth="1"/>
    <col min="9737" max="9737" width="12.28515625" bestFit="1" customWidth="1"/>
    <col min="9739" max="9739" width="15.42578125" customWidth="1"/>
    <col min="9740" max="9741" width="15.28515625" bestFit="1" customWidth="1"/>
    <col min="9956" max="9956" width="4" bestFit="1" customWidth="1"/>
    <col min="9957" max="9957" width="25.7109375" customWidth="1"/>
    <col min="9958" max="9958" width="16.7109375" customWidth="1"/>
    <col min="9959" max="9959" width="13.85546875" bestFit="1" customWidth="1"/>
    <col min="9960" max="9960" width="13.7109375" bestFit="1" customWidth="1"/>
    <col min="9961" max="9961" width="13.85546875" bestFit="1" customWidth="1"/>
    <col min="9962" max="9962" width="15.7109375" customWidth="1"/>
    <col min="9963" max="9963" width="13.42578125" customWidth="1"/>
    <col min="9964" max="9964" width="12.140625" customWidth="1"/>
    <col min="9965" max="9965" width="13.7109375" bestFit="1" customWidth="1"/>
    <col min="9966" max="9967" width="13.85546875" customWidth="1"/>
    <col min="9968" max="9968" width="17.28515625" customWidth="1"/>
    <col min="9969" max="9969" width="13.85546875" bestFit="1" customWidth="1"/>
    <col min="9970" max="9970" width="12" customWidth="1"/>
    <col min="9971" max="9971" width="15.140625" customWidth="1"/>
    <col min="9972" max="9972" width="13.42578125" customWidth="1"/>
    <col min="9973" max="9973" width="13.42578125" bestFit="1" customWidth="1"/>
    <col min="9974" max="9974" width="15.140625" customWidth="1"/>
    <col min="9975" max="9975" width="20" bestFit="1" customWidth="1"/>
    <col min="9977" max="9977" width="6.85546875" customWidth="1"/>
    <col min="9978" max="9978" width="32.7109375" customWidth="1"/>
    <col min="9979" max="9979" width="15.28515625" bestFit="1" customWidth="1"/>
    <col min="9980" max="9980" width="13.7109375" bestFit="1" customWidth="1"/>
    <col min="9981" max="9982" width="12.7109375" bestFit="1" customWidth="1"/>
    <col min="9984" max="9984" width="11.5703125" bestFit="1" customWidth="1"/>
    <col min="9985" max="9985" width="11.7109375" bestFit="1" customWidth="1"/>
    <col min="9986" max="9986" width="13.28515625" bestFit="1" customWidth="1"/>
    <col min="9987" max="9988" width="14" customWidth="1"/>
    <col min="9989" max="9989" width="17.140625" customWidth="1"/>
    <col min="9993" max="9993" width="12.28515625" bestFit="1" customWidth="1"/>
    <col min="9995" max="9995" width="15.42578125" customWidth="1"/>
    <col min="9996" max="9997" width="15.28515625" bestFit="1" customWidth="1"/>
    <col min="10212" max="10212" width="4" bestFit="1" customWidth="1"/>
    <col min="10213" max="10213" width="25.7109375" customWidth="1"/>
    <col min="10214" max="10214" width="16.7109375" customWidth="1"/>
    <col min="10215" max="10215" width="13.85546875" bestFit="1" customWidth="1"/>
    <col min="10216" max="10216" width="13.7109375" bestFit="1" customWidth="1"/>
    <col min="10217" max="10217" width="13.85546875" bestFit="1" customWidth="1"/>
    <col min="10218" max="10218" width="15.7109375" customWidth="1"/>
    <col min="10219" max="10219" width="13.42578125" customWidth="1"/>
    <col min="10220" max="10220" width="12.140625" customWidth="1"/>
    <col min="10221" max="10221" width="13.7109375" bestFit="1" customWidth="1"/>
    <col min="10222" max="10223" width="13.85546875" customWidth="1"/>
    <col min="10224" max="10224" width="17.28515625" customWidth="1"/>
    <col min="10225" max="10225" width="13.85546875" bestFit="1" customWidth="1"/>
    <col min="10226" max="10226" width="12" customWidth="1"/>
    <col min="10227" max="10227" width="15.140625" customWidth="1"/>
    <col min="10228" max="10228" width="13.42578125" customWidth="1"/>
    <col min="10229" max="10229" width="13.42578125" bestFit="1" customWidth="1"/>
    <col min="10230" max="10230" width="15.140625" customWidth="1"/>
    <col min="10231" max="10231" width="20" bestFit="1" customWidth="1"/>
    <col min="10233" max="10233" width="6.85546875" customWidth="1"/>
    <col min="10234" max="10234" width="32.7109375" customWidth="1"/>
    <col min="10235" max="10235" width="15.28515625" bestFit="1" customWidth="1"/>
    <col min="10236" max="10236" width="13.7109375" bestFit="1" customWidth="1"/>
    <col min="10237" max="10238" width="12.7109375" bestFit="1" customWidth="1"/>
    <col min="10240" max="10240" width="11.5703125" bestFit="1" customWidth="1"/>
    <col min="10241" max="10241" width="11.7109375" bestFit="1" customWidth="1"/>
    <col min="10242" max="10242" width="13.28515625" bestFit="1" customWidth="1"/>
    <col min="10243" max="10244" width="14" customWidth="1"/>
    <col min="10245" max="10245" width="17.140625" customWidth="1"/>
    <col min="10249" max="10249" width="12.28515625" bestFit="1" customWidth="1"/>
    <col min="10251" max="10251" width="15.42578125" customWidth="1"/>
    <col min="10252" max="10253" width="15.28515625" bestFit="1" customWidth="1"/>
    <col min="10468" max="10468" width="4" bestFit="1" customWidth="1"/>
    <col min="10469" max="10469" width="25.7109375" customWidth="1"/>
    <col min="10470" max="10470" width="16.7109375" customWidth="1"/>
    <col min="10471" max="10471" width="13.85546875" bestFit="1" customWidth="1"/>
    <col min="10472" max="10472" width="13.7109375" bestFit="1" customWidth="1"/>
    <col min="10473" max="10473" width="13.85546875" bestFit="1" customWidth="1"/>
    <col min="10474" max="10474" width="15.7109375" customWidth="1"/>
    <col min="10475" max="10475" width="13.42578125" customWidth="1"/>
    <col min="10476" max="10476" width="12.140625" customWidth="1"/>
    <col min="10477" max="10477" width="13.7109375" bestFit="1" customWidth="1"/>
    <col min="10478" max="10479" width="13.85546875" customWidth="1"/>
    <col min="10480" max="10480" width="17.28515625" customWidth="1"/>
    <col min="10481" max="10481" width="13.85546875" bestFit="1" customWidth="1"/>
    <col min="10482" max="10482" width="12" customWidth="1"/>
    <col min="10483" max="10483" width="15.140625" customWidth="1"/>
    <col min="10484" max="10484" width="13.42578125" customWidth="1"/>
    <col min="10485" max="10485" width="13.42578125" bestFit="1" customWidth="1"/>
    <col min="10486" max="10486" width="15.140625" customWidth="1"/>
    <col min="10487" max="10487" width="20" bestFit="1" customWidth="1"/>
    <col min="10489" max="10489" width="6.85546875" customWidth="1"/>
    <col min="10490" max="10490" width="32.7109375" customWidth="1"/>
    <col min="10491" max="10491" width="15.28515625" bestFit="1" customWidth="1"/>
    <col min="10492" max="10492" width="13.7109375" bestFit="1" customWidth="1"/>
    <col min="10493" max="10494" width="12.7109375" bestFit="1" customWidth="1"/>
    <col min="10496" max="10496" width="11.5703125" bestFit="1" customWidth="1"/>
    <col min="10497" max="10497" width="11.7109375" bestFit="1" customWidth="1"/>
    <col min="10498" max="10498" width="13.28515625" bestFit="1" customWidth="1"/>
    <col min="10499" max="10500" width="14" customWidth="1"/>
    <col min="10501" max="10501" width="17.140625" customWidth="1"/>
    <col min="10505" max="10505" width="12.28515625" bestFit="1" customWidth="1"/>
    <col min="10507" max="10507" width="15.42578125" customWidth="1"/>
    <col min="10508" max="10509" width="15.28515625" bestFit="1" customWidth="1"/>
    <col min="10724" max="10724" width="4" bestFit="1" customWidth="1"/>
    <col min="10725" max="10725" width="25.7109375" customWidth="1"/>
    <col min="10726" max="10726" width="16.7109375" customWidth="1"/>
    <col min="10727" max="10727" width="13.85546875" bestFit="1" customWidth="1"/>
    <col min="10728" max="10728" width="13.7109375" bestFit="1" customWidth="1"/>
    <col min="10729" max="10729" width="13.85546875" bestFit="1" customWidth="1"/>
    <col min="10730" max="10730" width="15.7109375" customWidth="1"/>
    <col min="10731" max="10731" width="13.42578125" customWidth="1"/>
    <col min="10732" max="10732" width="12.140625" customWidth="1"/>
    <col min="10733" max="10733" width="13.7109375" bestFit="1" customWidth="1"/>
    <col min="10734" max="10735" width="13.85546875" customWidth="1"/>
    <col min="10736" max="10736" width="17.28515625" customWidth="1"/>
    <col min="10737" max="10737" width="13.85546875" bestFit="1" customWidth="1"/>
    <col min="10738" max="10738" width="12" customWidth="1"/>
    <col min="10739" max="10739" width="15.140625" customWidth="1"/>
    <col min="10740" max="10740" width="13.42578125" customWidth="1"/>
    <col min="10741" max="10741" width="13.42578125" bestFit="1" customWidth="1"/>
    <col min="10742" max="10742" width="15.140625" customWidth="1"/>
    <col min="10743" max="10743" width="20" bestFit="1" customWidth="1"/>
    <col min="10745" max="10745" width="6.85546875" customWidth="1"/>
    <col min="10746" max="10746" width="32.7109375" customWidth="1"/>
    <col min="10747" max="10747" width="15.28515625" bestFit="1" customWidth="1"/>
    <col min="10748" max="10748" width="13.7109375" bestFit="1" customWidth="1"/>
    <col min="10749" max="10750" width="12.7109375" bestFit="1" customWidth="1"/>
    <col min="10752" max="10752" width="11.5703125" bestFit="1" customWidth="1"/>
    <col min="10753" max="10753" width="11.7109375" bestFit="1" customWidth="1"/>
    <col min="10754" max="10754" width="13.28515625" bestFit="1" customWidth="1"/>
    <col min="10755" max="10756" width="14" customWidth="1"/>
    <col min="10757" max="10757" width="17.140625" customWidth="1"/>
    <col min="10761" max="10761" width="12.28515625" bestFit="1" customWidth="1"/>
    <col min="10763" max="10763" width="15.42578125" customWidth="1"/>
    <col min="10764" max="10765" width="15.28515625" bestFit="1" customWidth="1"/>
    <col min="10980" max="10980" width="4" bestFit="1" customWidth="1"/>
    <col min="10981" max="10981" width="25.7109375" customWidth="1"/>
    <col min="10982" max="10982" width="16.7109375" customWidth="1"/>
    <col min="10983" max="10983" width="13.85546875" bestFit="1" customWidth="1"/>
    <col min="10984" max="10984" width="13.7109375" bestFit="1" customWidth="1"/>
    <col min="10985" max="10985" width="13.85546875" bestFit="1" customWidth="1"/>
    <col min="10986" max="10986" width="15.7109375" customWidth="1"/>
    <col min="10987" max="10987" width="13.42578125" customWidth="1"/>
    <col min="10988" max="10988" width="12.140625" customWidth="1"/>
    <col min="10989" max="10989" width="13.7109375" bestFit="1" customWidth="1"/>
    <col min="10990" max="10991" width="13.85546875" customWidth="1"/>
    <col min="10992" max="10992" width="17.28515625" customWidth="1"/>
    <col min="10993" max="10993" width="13.85546875" bestFit="1" customWidth="1"/>
    <col min="10994" max="10994" width="12" customWidth="1"/>
    <col min="10995" max="10995" width="15.140625" customWidth="1"/>
    <col min="10996" max="10996" width="13.42578125" customWidth="1"/>
    <col min="10997" max="10997" width="13.42578125" bestFit="1" customWidth="1"/>
    <col min="10998" max="10998" width="15.140625" customWidth="1"/>
    <col min="10999" max="10999" width="20" bestFit="1" customWidth="1"/>
    <col min="11001" max="11001" width="6.85546875" customWidth="1"/>
    <col min="11002" max="11002" width="32.7109375" customWidth="1"/>
    <col min="11003" max="11003" width="15.28515625" bestFit="1" customWidth="1"/>
    <col min="11004" max="11004" width="13.7109375" bestFit="1" customWidth="1"/>
    <col min="11005" max="11006" width="12.7109375" bestFit="1" customWidth="1"/>
    <col min="11008" max="11008" width="11.5703125" bestFit="1" customWidth="1"/>
    <col min="11009" max="11009" width="11.7109375" bestFit="1" customWidth="1"/>
    <col min="11010" max="11010" width="13.28515625" bestFit="1" customWidth="1"/>
    <col min="11011" max="11012" width="14" customWidth="1"/>
    <col min="11013" max="11013" width="17.140625" customWidth="1"/>
    <col min="11017" max="11017" width="12.28515625" bestFit="1" customWidth="1"/>
    <col min="11019" max="11019" width="15.42578125" customWidth="1"/>
    <col min="11020" max="11021" width="15.28515625" bestFit="1" customWidth="1"/>
    <col min="11236" max="11236" width="4" bestFit="1" customWidth="1"/>
    <col min="11237" max="11237" width="25.7109375" customWidth="1"/>
    <col min="11238" max="11238" width="16.7109375" customWidth="1"/>
    <col min="11239" max="11239" width="13.85546875" bestFit="1" customWidth="1"/>
    <col min="11240" max="11240" width="13.7109375" bestFit="1" customWidth="1"/>
    <col min="11241" max="11241" width="13.85546875" bestFit="1" customWidth="1"/>
    <col min="11242" max="11242" width="15.7109375" customWidth="1"/>
    <col min="11243" max="11243" width="13.42578125" customWidth="1"/>
    <col min="11244" max="11244" width="12.140625" customWidth="1"/>
    <col min="11245" max="11245" width="13.7109375" bestFit="1" customWidth="1"/>
    <col min="11246" max="11247" width="13.85546875" customWidth="1"/>
    <col min="11248" max="11248" width="17.28515625" customWidth="1"/>
    <col min="11249" max="11249" width="13.85546875" bestFit="1" customWidth="1"/>
    <col min="11250" max="11250" width="12" customWidth="1"/>
    <col min="11251" max="11251" width="15.140625" customWidth="1"/>
    <col min="11252" max="11252" width="13.42578125" customWidth="1"/>
    <col min="11253" max="11253" width="13.42578125" bestFit="1" customWidth="1"/>
    <col min="11254" max="11254" width="15.140625" customWidth="1"/>
    <col min="11255" max="11255" width="20" bestFit="1" customWidth="1"/>
    <col min="11257" max="11257" width="6.85546875" customWidth="1"/>
    <col min="11258" max="11258" width="32.7109375" customWidth="1"/>
    <col min="11259" max="11259" width="15.28515625" bestFit="1" customWidth="1"/>
    <col min="11260" max="11260" width="13.7109375" bestFit="1" customWidth="1"/>
    <col min="11261" max="11262" width="12.7109375" bestFit="1" customWidth="1"/>
    <col min="11264" max="11264" width="11.5703125" bestFit="1" customWidth="1"/>
    <col min="11265" max="11265" width="11.7109375" bestFit="1" customWidth="1"/>
    <col min="11266" max="11266" width="13.28515625" bestFit="1" customWidth="1"/>
    <col min="11267" max="11268" width="14" customWidth="1"/>
    <col min="11269" max="11269" width="17.140625" customWidth="1"/>
    <col min="11273" max="11273" width="12.28515625" bestFit="1" customWidth="1"/>
    <col min="11275" max="11275" width="15.42578125" customWidth="1"/>
    <col min="11276" max="11277" width="15.28515625" bestFit="1" customWidth="1"/>
    <col min="11492" max="11492" width="4" bestFit="1" customWidth="1"/>
    <col min="11493" max="11493" width="25.7109375" customWidth="1"/>
    <col min="11494" max="11494" width="16.7109375" customWidth="1"/>
    <col min="11495" max="11495" width="13.85546875" bestFit="1" customWidth="1"/>
    <col min="11496" max="11496" width="13.7109375" bestFit="1" customWidth="1"/>
    <col min="11497" max="11497" width="13.85546875" bestFit="1" customWidth="1"/>
    <col min="11498" max="11498" width="15.7109375" customWidth="1"/>
    <col min="11499" max="11499" width="13.42578125" customWidth="1"/>
    <col min="11500" max="11500" width="12.140625" customWidth="1"/>
    <col min="11501" max="11501" width="13.7109375" bestFit="1" customWidth="1"/>
    <col min="11502" max="11503" width="13.85546875" customWidth="1"/>
    <col min="11504" max="11504" width="17.28515625" customWidth="1"/>
    <col min="11505" max="11505" width="13.85546875" bestFit="1" customWidth="1"/>
    <col min="11506" max="11506" width="12" customWidth="1"/>
    <col min="11507" max="11507" width="15.140625" customWidth="1"/>
    <col min="11508" max="11508" width="13.42578125" customWidth="1"/>
    <col min="11509" max="11509" width="13.42578125" bestFit="1" customWidth="1"/>
    <col min="11510" max="11510" width="15.140625" customWidth="1"/>
    <col min="11511" max="11511" width="20" bestFit="1" customWidth="1"/>
    <col min="11513" max="11513" width="6.85546875" customWidth="1"/>
    <col min="11514" max="11514" width="32.7109375" customWidth="1"/>
    <col min="11515" max="11515" width="15.28515625" bestFit="1" customWidth="1"/>
    <col min="11516" max="11516" width="13.7109375" bestFit="1" customWidth="1"/>
    <col min="11517" max="11518" width="12.7109375" bestFit="1" customWidth="1"/>
    <col min="11520" max="11520" width="11.5703125" bestFit="1" customWidth="1"/>
    <col min="11521" max="11521" width="11.7109375" bestFit="1" customWidth="1"/>
    <col min="11522" max="11522" width="13.28515625" bestFit="1" customWidth="1"/>
    <col min="11523" max="11524" width="14" customWidth="1"/>
    <col min="11525" max="11525" width="17.140625" customWidth="1"/>
    <col min="11529" max="11529" width="12.28515625" bestFit="1" customWidth="1"/>
    <col min="11531" max="11531" width="15.42578125" customWidth="1"/>
    <col min="11532" max="11533" width="15.28515625" bestFit="1" customWidth="1"/>
    <col min="11748" max="11748" width="4" bestFit="1" customWidth="1"/>
    <col min="11749" max="11749" width="25.7109375" customWidth="1"/>
    <col min="11750" max="11750" width="16.7109375" customWidth="1"/>
    <col min="11751" max="11751" width="13.85546875" bestFit="1" customWidth="1"/>
    <col min="11752" max="11752" width="13.7109375" bestFit="1" customWidth="1"/>
    <col min="11753" max="11753" width="13.85546875" bestFit="1" customWidth="1"/>
    <col min="11754" max="11754" width="15.7109375" customWidth="1"/>
    <col min="11755" max="11755" width="13.42578125" customWidth="1"/>
    <col min="11756" max="11756" width="12.140625" customWidth="1"/>
    <col min="11757" max="11757" width="13.7109375" bestFit="1" customWidth="1"/>
    <col min="11758" max="11759" width="13.85546875" customWidth="1"/>
    <col min="11760" max="11760" width="17.28515625" customWidth="1"/>
    <col min="11761" max="11761" width="13.85546875" bestFit="1" customWidth="1"/>
    <col min="11762" max="11762" width="12" customWidth="1"/>
    <col min="11763" max="11763" width="15.140625" customWidth="1"/>
    <col min="11764" max="11764" width="13.42578125" customWidth="1"/>
    <col min="11765" max="11765" width="13.42578125" bestFit="1" customWidth="1"/>
    <col min="11766" max="11766" width="15.140625" customWidth="1"/>
    <col min="11767" max="11767" width="20" bestFit="1" customWidth="1"/>
    <col min="11769" max="11769" width="6.85546875" customWidth="1"/>
    <col min="11770" max="11770" width="32.7109375" customWidth="1"/>
    <col min="11771" max="11771" width="15.28515625" bestFit="1" customWidth="1"/>
    <col min="11772" max="11772" width="13.7109375" bestFit="1" customWidth="1"/>
    <col min="11773" max="11774" width="12.7109375" bestFit="1" customWidth="1"/>
    <col min="11776" max="11776" width="11.5703125" bestFit="1" customWidth="1"/>
    <col min="11777" max="11777" width="11.7109375" bestFit="1" customWidth="1"/>
    <col min="11778" max="11778" width="13.28515625" bestFit="1" customWidth="1"/>
    <col min="11779" max="11780" width="14" customWidth="1"/>
    <col min="11781" max="11781" width="17.140625" customWidth="1"/>
    <col min="11785" max="11785" width="12.28515625" bestFit="1" customWidth="1"/>
    <col min="11787" max="11787" width="15.42578125" customWidth="1"/>
    <col min="11788" max="11789" width="15.28515625" bestFit="1" customWidth="1"/>
    <col min="12004" max="12004" width="4" bestFit="1" customWidth="1"/>
    <col min="12005" max="12005" width="25.7109375" customWidth="1"/>
    <col min="12006" max="12006" width="16.7109375" customWidth="1"/>
    <col min="12007" max="12007" width="13.85546875" bestFit="1" customWidth="1"/>
    <col min="12008" max="12008" width="13.7109375" bestFit="1" customWidth="1"/>
    <col min="12009" max="12009" width="13.85546875" bestFit="1" customWidth="1"/>
    <col min="12010" max="12010" width="15.7109375" customWidth="1"/>
    <col min="12011" max="12011" width="13.42578125" customWidth="1"/>
    <col min="12012" max="12012" width="12.140625" customWidth="1"/>
    <col min="12013" max="12013" width="13.7109375" bestFit="1" customWidth="1"/>
    <col min="12014" max="12015" width="13.85546875" customWidth="1"/>
    <col min="12016" max="12016" width="17.28515625" customWidth="1"/>
    <col min="12017" max="12017" width="13.85546875" bestFit="1" customWidth="1"/>
    <col min="12018" max="12018" width="12" customWidth="1"/>
    <col min="12019" max="12019" width="15.140625" customWidth="1"/>
    <col min="12020" max="12020" width="13.42578125" customWidth="1"/>
    <col min="12021" max="12021" width="13.42578125" bestFit="1" customWidth="1"/>
    <col min="12022" max="12022" width="15.140625" customWidth="1"/>
    <col min="12023" max="12023" width="20" bestFit="1" customWidth="1"/>
    <col min="12025" max="12025" width="6.85546875" customWidth="1"/>
    <col min="12026" max="12026" width="32.7109375" customWidth="1"/>
    <col min="12027" max="12027" width="15.28515625" bestFit="1" customWidth="1"/>
    <col min="12028" max="12028" width="13.7109375" bestFit="1" customWidth="1"/>
    <col min="12029" max="12030" width="12.7109375" bestFit="1" customWidth="1"/>
    <col min="12032" max="12032" width="11.5703125" bestFit="1" customWidth="1"/>
    <col min="12033" max="12033" width="11.7109375" bestFit="1" customWidth="1"/>
    <col min="12034" max="12034" width="13.28515625" bestFit="1" customWidth="1"/>
    <col min="12035" max="12036" width="14" customWidth="1"/>
    <col min="12037" max="12037" width="17.140625" customWidth="1"/>
    <col min="12041" max="12041" width="12.28515625" bestFit="1" customWidth="1"/>
    <col min="12043" max="12043" width="15.42578125" customWidth="1"/>
    <col min="12044" max="12045" width="15.28515625" bestFit="1" customWidth="1"/>
    <col min="12260" max="12260" width="4" bestFit="1" customWidth="1"/>
    <col min="12261" max="12261" width="25.7109375" customWidth="1"/>
    <col min="12262" max="12262" width="16.7109375" customWidth="1"/>
    <col min="12263" max="12263" width="13.85546875" bestFit="1" customWidth="1"/>
    <col min="12264" max="12264" width="13.7109375" bestFit="1" customWidth="1"/>
    <col min="12265" max="12265" width="13.85546875" bestFit="1" customWidth="1"/>
    <col min="12266" max="12266" width="15.7109375" customWidth="1"/>
    <col min="12267" max="12267" width="13.42578125" customWidth="1"/>
    <col min="12268" max="12268" width="12.140625" customWidth="1"/>
    <col min="12269" max="12269" width="13.7109375" bestFit="1" customWidth="1"/>
    <col min="12270" max="12271" width="13.85546875" customWidth="1"/>
    <col min="12272" max="12272" width="17.28515625" customWidth="1"/>
    <col min="12273" max="12273" width="13.85546875" bestFit="1" customWidth="1"/>
    <col min="12274" max="12274" width="12" customWidth="1"/>
    <col min="12275" max="12275" width="15.140625" customWidth="1"/>
    <col min="12276" max="12276" width="13.42578125" customWidth="1"/>
    <col min="12277" max="12277" width="13.42578125" bestFit="1" customWidth="1"/>
    <col min="12278" max="12278" width="15.140625" customWidth="1"/>
    <col min="12279" max="12279" width="20" bestFit="1" customWidth="1"/>
    <col min="12281" max="12281" width="6.85546875" customWidth="1"/>
    <col min="12282" max="12282" width="32.7109375" customWidth="1"/>
    <col min="12283" max="12283" width="15.28515625" bestFit="1" customWidth="1"/>
    <col min="12284" max="12284" width="13.7109375" bestFit="1" customWidth="1"/>
    <col min="12285" max="12286" width="12.7109375" bestFit="1" customWidth="1"/>
    <col min="12288" max="12288" width="11.5703125" bestFit="1" customWidth="1"/>
    <col min="12289" max="12289" width="11.7109375" bestFit="1" customWidth="1"/>
    <col min="12290" max="12290" width="13.28515625" bestFit="1" customWidth="1"/>
    <col min="12291" max="12292" width="14" customWidth="1"/>
    <col min="12293" max="12293" width="17.140625" customWidth="1"/>
    <col min="12297" max="12297" width="12.28515625" bestFit="1" customWidth="1"/>
    <col min="12299" max="12299" width="15.42578125" customWidth="1"/>
    <col min="12300" max="12301" width="15.28515625" bestFit="1" customWidth="1"/>
    <col min="12516" max="12516" width="4" bestFit="1" customWidth="1"/>
    <col min="12517" max="12517" width="25.7109375" customWidth="1"/>
    <col min="12518" max="12518" width="16.7109375" customWidth="1"/>
    <col min="12519" max="12519" width="13.85546875" bestFit="1" customWidth="1"/>
    <col min="12520" max="12520" width="13.7109375" bestFit="1" customWidth="1"/>
    <col min="12521" max="12521" width="13.85546875" bestFit="1" customWidth="1"/>
    <col min="12522" max="12522" width="15.7109375" customWidth="1"/>
    <col min="12523" max="12523" width="13.42578125" customWidth="1"/>
    <col min="12524" max="12524" width="12.140625" customWidth="1"/>
    <col min="12525" max="12525" width="13.7109375" bestFit="1" customWidth="1"/>
    <col min="12526" max="12527" width="13.85546875" customWidth="1"/>
    <col min="12528" max="12528" width="17.28515625" customWidth="1"/>
    <col min="12529" max="12529" width="13.85546875" bestFit="1" customWidth="1"/>
    <col min="12530" max="12530" width="12" customWidth="1"/>
    <col min="12531" max="12531" width="15.140625" customWidth="1"/>
    <col min="12532" max="12532" width="13.42578125" customWidth="1"/>
    <col min="12533" max="12533" width="13.42578125" bestFit="1" customWidth="1"/>
    <col min="12534" max="12534" width="15.140625" customWidth="1"/>
    <col min="12535" max="12535" width="20" bestFit="1" customWidth="1"/>
    <col min="12537" max="12537" width="6.85546875" customWidth="1"/>
    <col min="12538" max="12538" width="32.7109375" customWidth="1"/>
    <col min="12539" max="12539" width="15.28515625" bestFit="1" customWidth="1"/>
    <col min="12540" max="12540" width="13.7109375" bestFit="1" customWidth="1"/>
    <col min="12541" max="12542" width="12.7109375" bestFit="1" customWidth="1"/>
    <col min="12544" max="12544" width="11.5703125" bestFit="1" customWidth="1"/>
    <col min="12545" max="12545" width="11.7109375" bestFit="1" customWidth="1"/>
    <col min="12546" max="12546" width="13.28515625" bestFit="1" customWidth="1"/>
    <col min="12547" max="12548" width="14" customWidth="1"/>
    <col min="12549" max="12549" width="17.140625" customWidth="1"/>
    <col min="12553" max="12553" width="12.28515625" bestFit="1" customWidth="1"/>
    <col min="12555" max="12555" width="15.42578125" customWidth="1"/>
    <col min="12556" max="12557" width="15.28515625" bestFit="1" customWidth="1"/>
    <col min="12772" max="12772" width="4" bestFit="1" customWidth="1"/>
    <col min="12773" max="12773" width="25.7109375" customWidth="1"/>
    <col min="12774" max="12774" width="16.7109375" customWidth="1"/>
    <col min="12775" max="12775" width="13.85546875" bestFit="1" customWidth="1"/>
    <col min="12776" max="12776" width="13.7109375" bestFit="1" customWidth="1"/>
    <col min="12777" max="12777" width="13.85546875" bestFit="1" customWidth="1"/>
    <col min="12778" max="12778" width="15.7109375" customWidth="1"/>
    <col min="12779" max="12779" width="13.42578125" customWidth="1"/>
    <col min="12780" max="12780" width="12.140625" customWidth="1"/>
    <col min="12781" max="12781" width="13.7109375" bestFit="1" customWidth="1"/>
    <col min="12782" max="12783" width="13.85546875" customWidth="1"/>
    <col min="12784" max="12784" width="17.28515625" customWidth="1"/>
    <col min="12785" max="12785" width="13.85546875" bestFit="1" customWidth="1"/>
    <col min="12786" max="12786" width="12" customWidth="1"/>
    <col min="12787" max="12787" width="15.140625" customWidth="1"/>
    <col min="12788" max="12788" width="13.42578125" customWidth="1"/>
    <col min="12789" max="12789" width="13.42578125" bestFit="1" customWidth="1"/>
    <col min="12790" max="12790" width="15.140625" customWidth="1"/>
    <col min="12791" max="12791" width="20" bestFit="1" customWidth="1"/>
    <col min="12793" max="12793" width="6.85546875" customWidth="1"/>
    <col min="12794" max="12794" width="32.7109375" customWidth="1"/>
    <col min="12795" max="12795" width="15.28515625" bestFit="1" customWidth="1"/>
    <col min="12796" max="12796" width="13.7109375" bestFit="1" customWidth="1"/>
    <col min="12797" max="12798" width="12.7109375" bestFit="1" customWidth="1"/>
    <col min="12800" max="12800" width="11.5703125" bestFit="1" customWidth="1"/>
    <col min="12801" max="12801" width="11.7109375" bestFit="1" customWidth="1"/>
    <col min="12802" max="12802" width="13.28515625" bestFit="1" customWidth="1"/>
    <col min="12803" max="12804" width="14" customWidth="1"/>
    <col min="12805" max="12805" width="17.140625" customWidth="1"/>
    <col min="12809" max="12809" width="12.28515625" bestFit="1" customWidth="1"/>
    <col min="12811" max="12811" width="15.42578125" customWidth="1"/>
    <col min="12812" max="12813" width="15.28515625" bestFit="1" customWidth="1"/>
    <col min="13028" max="13028" width="4" bestFit="1" customWidth="1"/>
    <col min="13029" max="13029" width="25.7109375" customWidth="1"/>
    <col min="13030" max="13030" width="16.7109375" customWidth="1"/>
    <col min="13031" max="13031" width="13.85546875" bestFit="1" customWidth="1"/>
    <col min="13032" max="13032" width="13.7109375" bestFit="1" customWidth="1"/>
    <col min="13033" max="13033" width="13.85546875" bestFit="1" customWidth="1"/>
    <col min="13034" max="13034" width="15.7109375" customWidth="1"/>
    <col min="13035" max="13035" width="13.42578125" customWidth="1"/>
    <col min="13036" max="13036" width="12.140625" customWidth="1"/>
    <col min="13037" max="13037" width="13.7109375" bestFit="1" customWidth="1"/>
    <col min="13038" max="13039" width="13.85546875" customWidth="1"/>
    <col min="13040" max="13040" width="17.28515625" customWidth="1"/>
    <col min="13041" max="13041" width="13.85546875" bestFit="1" customWidth="1"/>
    <col min="13042" max="13042" width="12" customWidth="1"/>
    <col min="13043" max="13043" width="15.140625" customWidth="1"/>
    <col min="13044" max="13044" width="13.42578125" customWidth="1"/>
    <col min="13045" max="13045" width="13.42578125" bestFit="1" customWidth="1"/>
    <col min="13046" max="13046" width="15.140625" customWidth="1"/>
    <col min="13047" max="13047" width="20" bestFit="1" customWidth="1"/>
    <col min="13049" max="13049" width="6.85546875" customWidth="1"/>
    <col min="13050" max="13050" width="32.7109375" customWidth="1"/>
    <col min="13051" max="13051" width="15.28515625" bestFit="1" customWidth="1"/>
    <col min="13052" max="13052" width="13.7109375" bestFit="1" customWidth="1"/>
    <col min="13053" max="13054" width="12.7109375" bestFit="1" customWidth="1"/>
    <col min="13056" max="13056" width="11.5703125" bestFit="1" customWidth="1"/>
    <col min="13057" max="13057" width="11.7109375" bestFit="1" customWidth="1"/>
    <col min="13058" max="13058" width="13.28515625" bestFit="1" customWidth="1"/>
    <col min="13059" max="13060" width="14" customWidth="1"/>
    <col min="13061" max="13061" width="17.140625" customWidth="1"/>
    <col min="13065" max="13065" width="12.28515625" bestFit="1" customWidth="1"/>
    <col min="13067" max="13067" width="15.42578125" customWidth="1"/>
    <col min="13068" max="13069" width="15.28515625" bestFit="1" customWidth="1"/>
    <col min="13284" max="13284" width="4" bestFit="1" customWidth="1"/>
    <col min="13285" max="13285" width="25.7109375" customWidth="1"/>
    <col min="13286" max="13286" width="16.7109375" customWidth="1"/>
    <col min="13287" max="13287" width="13.85546875" bestFit="1" customWidth="1"/>
    <col min="13288" max="13288" width="13.7109375" bestFit="1" customWidth="1"/>
    <col min="13289" max="13289" width="13.85546875" bestFit="1" customWidth="1"/>
    <col min="13290" max="13290" width="15.7109375" customWidth="1"/>
    <col min="13291" max="13291" width="13.42578125" customWidth="1"/>
    <col min="13292" max="13292" width="12.140625" customWidth="1"/>
    <col min="13293" max="13293" width="13.7109375" bestFit="1" customWidth="1"/>
    <col min="13294" max="13295" width="13.85546875" customWidth="1"/>
    <col min="13296" max="13296" width="17.28515625" customWidth="1"/>
    <col min="13297" max="13297" width="13.85546875" bestFit="1" customWidth="1"/>
    <col min="13298" max="13298" width="12" customWidth="1"/>
    <col min="13299" max="13299" width="15.140625" customWidth="1"/>
    <col min="13300" max="13300" width="13.42578125" customWidth="1"/>
    <col min="13301" max="13301" width="13.42578125" bestFit="1" customWidth="1"/>
    <col min="13302" max="13302" width="15.140625" customWidth="1"/>
    <col min="13303" max="13303" width="20" bestFit="1" customWidth="1"/>
    <col min="13305" max="13305" width="6.85546875" customWidth="1"/>
    <col min="13306" max="13306" width="32.7109375" customWidth="1"/>
    <col min="13307" max="13307" width="15.28515625" bestFit="1" customWidth="1"/>
    <col min="13308" max="13308" width="13.7109375" bestFit="1" customWidth="1"/>
    <col min="13309" max="13310" width="12.7109375" bestFit="1" customWidth="1"/>
    <col min="13312" max="13312" width="11.5703125" bestFit="1" customWidth="1"/>
    <col min="13313" max="13313" width="11.7109375" bestFit="1" customWidth="1"/>
    <col min="13314" max="13314" width="13.28515625" bestFit="1" customWidth="1"/>
    <col min="13315" max="13316" width="14" customWidth="1"/>
    <col min="13317" max="13317" width="17.140625" customWidth="1"/>
    <col min="13321" max="13321" width="12.28515625" bestFit="1" customWidth="1"/>
    <col min="13323" max="13323" width="15.42578125" customWidth="1"/>
    <col min="13324" max="13325" width="15.28515625" bestFit="1" customWidth="1"/>
    <col min="13540" max="13540" width="4" bestFit="1" customWidth="1"/>
    <col min="13541" max="13541" width="25.7109375" customWidth="1"/>
    <col min="13542" max="13542" width="16.7109375" customWidth="1"/>
    <col min="13543" max="13543" width="13.85546875" bestFit="1" customWidth="1"/>
    <col min="13544" max="13544" width="13.7109375" bestFit="1" customWidth="1"/>
    <col min="13545" max="13545" width="13.85546875" bestFit="1" customWidth="1"/>
    <col min="13546" max="13546" width="15.7109375" customWidth="1"/>
    <col min="13547" max="13547" width="13.42578125" customWidth="1"/>
    <col min="13548" max="13548" width="12.140625" customWidth="1"/>
    <col min="13549" max="13549" width="13.7109375" bestFit="1" customWidth="1"/>
    <col min="13550" max="13551" width="13.85546875" customWidth="1"/>
    <col min="13552" max="13552" width="17.28515625" customWidth="1"/>
    <col min="13553" max="13553" width="13.85546875" bestFit="1" customWidth="1"/>
    <col min="13554" max="13554" width="12" customWidth="1"/>
    <col min="13555" max="13555" width="15.140625" customWidth="1"/>
    <col min="13556" max="13556" width="13.42578125" customWidth="1"/>
    <col min="13557" max="13557" width="13.42578125" bestFit="1" customWidth="1"/>
    <col min="13558" max="13558" width="15.140625" customWidth="1"/>
    <col min="13559" max="13559" width="20" bestFit="1" customWidth="1"/>
    <col min="13561" max="13561" width="6.85546875" customWidth="1"/>
    <col min="13562" max="13562" width="32.7109375" customWidth="1"/>
    <col min="13563" max="13563" width="15.28515625" bestFit="1" customWidth="1"/>
    <col min="13564" max="13564" width="13.7109375" bestFit="1" customWidth="1"/>
    <col min="13565" max="13566" width="12.7109375" bestFit="1" customWidth="1"/>
    <col min="13568" max="13568" width="11.5703125" bestFit="1" customWidth="1"/>
    <col min="13569" max="13569" width="11.7109375" bestFit="1" customWidth="1"/>
    <col min="13570" max="13570" width="13.28515625" bestFit="1" customWidth="1"/>
    <col min="13571" max="13572" width="14" customWidth="1"/>
    <col min="13573" max="13573" width="17.140625" customWidth="1"/>
    <col min="13577" max="13577" width="12.28515625" bestFit="1" customWidth="1"/>
    <col min="13579" max="13579" width="15.42578125" customWidth="1"/>
    <col min="13580" max="13581" width="15.28515625" bestFit="1" customWidth="1"/>
    <col min="13796" max="13796" width="4" bestFit="1" customWidth="1"/>
    <col min="13797" max="13797" width="25.7109375" customWidth="1"/>
    <col min="13798" max="13798" width="16.7109375" customWidth="1"/>
    <col min="13799" max="13799" width="13.85546875" bestFit="1" customWidth="1"/>
    <col min="13800" max="13800" width="13.7109375" bestFit="1" customWidth="1"/>
    <col min="13801" max="13801" width="13.85546875" bestFit="1" customWidth="1"/>
    <col min="13802" max="13802" width="15.7109375" customWidth="1"/>
    <col min="13803" max="13803" width="13.42578125" customWidth="1"/>
    <col min="13804" max="13804" width="12.140625" customWidth="1"/>
    <col min="13805" max="13805" width="13.7109375" bestFit="1" customWidth="1"/>
    <col min="13806" max="13807" width="13.85546875" customWidth="1"/>
    <col min="13808" max="13808" width="17.28515625" customWidth="1"/>
    <col min="13809" max="13809" width="13.85546875" bestFit="1" customWidth="1"/>
    <col min="13810" max="13810" width="12" customWidth="1"/>
    <col min="13811" max="13811" width="15.140625" customWidth="1"/>
    <col min="13812" max="13812" width="13.42578125" customWidth="1"/>
    <col min="13813" max="13813" width="13.42578125" bestFit="1" customWidth="1"/>
    <col min="13814" max="13814" width="15.140625" customWidth="1"/>
    <col min="13815" max="13815" width="20" bestFit="1" customWidth="1"/>
    <col min="13817" max="13817" width="6.85546875" customWidth="1"/>
    <col min="13818" max="13818" width="32.7109375" customWidth="1"/>
    <col min="13819" max="13819" width="15.28515625" bestFit="1" customWidth="1"/>
    <col min="13820" max="13820" width="13.7109375" bestFit="1" customWidth="1"/>
    <col min="13821" max="13822" width="12.7109375" bestFit="1" customWidth="1"/>
    <col min="13824" max="13824" width="11.5703125" bestFit="1" customWidth="1"/>
    <col min="13825" max="13825" width="11.7109375" bestFit="1" customWidth="1"/>
    <col min="13826" max="13826" width="13.28515625" bestFit="1" customWidth="1"/>
    <col min="13827" max="13828" width="14" customWidth="1"/>
    <col min="13829" max="13829" width="17.140625" customWidth="1"/>
    <col min="13833" max="13833" width="12.28515625" bestFit="1" customWidth="1"/>
    <col min="13835" max="13835" width="15.42578125" customWidth="1"/>
    <col min="13836" max="13837" width="15.28515625" bestFit="1" customWidth="1"/>
    <col min="14052" max="14052" width="4" bestFit="1" customWidth="1"/>
    <col min="14053" max="14053" width="25.7109375" customWidth="1"/>
    <col min="14054" max="14054" width="16.7109375" customWidth="1"/>
    <col min="14055" max="14055" width="13.85546875" bestFit="1" customWidth="1"/>
    <col min="14056" max="14056" width="13.7109375" bestFit="1" customWidth="1"/>
    <col min="14057" max="14057" width="13.85546875" bestFit="1" customWidth="1"/>
    <col min="14058" max="14058" width="15.7109375" customWidth="1"/>
    <col min="14059" max="14059" width="13.42578125" customWidth="1"/>
    <col min="14060" max="14060" width="12.140625" customWidth="1"/>
    <col min="14061" max="14061" width="13.7109375" bestFit="1" customWidth="1"/>
    <col min="14062" max="14063" width="13.85546875" customWidth="1"/>
    <col min="14064" max="14064" width="17.28515625" customWidth="1"/>
    <col min="14065" max="14065" width="13.85546875" bestFit="1" customWidth="1"/>
    <col min="14066" max="14066" width="12" customWidth="1"/>
    <col min="14067" max="14067" width="15.140625" customWidth="1"/>
    <col min="14068" max="14068" width="13.42578125" customWidth="1"/>
    <col min="14069" max="14069" width="13.42578125" bestFit="1" customWidth="1"/>
    <col min="14070" max="14070" width="15.140625" customWidth="1"/>
    <col min="14071" max="14071" width="20" bestFit="1" customWidth="1"/>
    <col min="14073" max="14073" width="6.85546875" customWidth="1"/>
    <col min="14074" max="14074" width="32.7109375" customWidth="1"/>
    <col min="14075" max="14075" width="15.28515625" bestFit="1" customWidth="1"/>
    <col min="14076" max="14076" width="13.7109375" bestFit="1" customWidth="1"/>
    <col min="14077" max="14078" width="12.7109375" bestFit="1" customWidth="1"/>
    <col min="14080" max="14080" width="11.5703125" bestFit="1" customWidth="1"/>
    <col min="14081" max="14081" width="11.7109375" bestFit="1" customWidth="1"/>
    <col min="14082" max="14082" width="13.28515625" bestFit="1" customWidth="1"/>
    <col min="14083" max="14084" width="14" customWidth="1"/>
    <col min="14085" max="14085" width="17.140625" customWidth="1"/>
    <col min="14089" max="14089" width="12.28515625" bestFit="1" customWidth="1"/>
    <col min="14091" max="14091" width="15.42578125" customWidth="1"/>
    <col min="14092" max="14093" width="15.28515625" bestFit="1" customWidth="1"/>
    <col min="14308" max="14308" width="4" bestFit="1" customWidth="1"/>
    <col min="14309" max="14309" width="25.7109375" customWidth="1"/>
    <col min="14310" max="14310" width="16.7109375" customWidth="1"/>
    <col min="14311" max="14311" width="13.85546875" bestFit="1" customWidth="1"/>
    <col min="14312" max="14312" width="13.7109375" bestFit="1" customWidth="1"/>
    <col min="14313" max="14313" width="13.85546875" bestFit="1" customWidth="1"/>
    <col min="14314" max="14314" width="15.7109375" customWidth="1"/>
    <col min="14315" max="14315" width="13.42578125" customWidth="1"/>
    <col min="14316" max="14316" width="12.140625" customWidth="1"/>
    <col min="14317" max="14317" width="13.7109375" bestFit="1" customWidth="1"/>
    <col min="14318" max="14319" width="13.85546875" customWidth="1"/>
    <col min="14320" max="14320" width="17.28515625" customWidth="1"/>
    <col min="14321" max="14321" width="13.85546875" bestFit="1" customWidth="1"/>
    <col min="14322" max="14322" width="12" customWidth="1"/>
    <col min="14323" max="14323" width="15.140625" customWidth="1"/>
    <col min="14324" max="14324" width="13.42578125" customWidth="1"/>
    <col min="14325" max="14325" width="13.42578125" bestFit="1" customWidth="1"/>
    <col min="14326" max="14326" width="15.140625" customWidth="1"/>
    <col min="14327" max="14327" width="20" bestFit="1" customWidth="1"/>
    <col min="14329" max="14329" width="6.85546875" customWidth="1"/>
    <col min="14330" max="14330" width="32.7109375" customWidth="1"/>
    <col min="14331" max="14331" width="15.28515625" bestFit="1" customWidth="1"/>
    <col min="14332" max="14332" width="13.7109375" bestFit="1" customWidth="1"/>
    <col min="14333" max="14334" width="12.7109375" bestFit="1" customWidth="1"/>
    <col min="14336" max="14336" width="11.5703125" bestFit="1" customWidth="1"/>
    <col min="14337" max="14337" width="11.7109375" bestFit="1" customWidth="1"/>
    <col min="14338" max="14338" width="13.28515625" bestFit="1" customWidth="1"/>
    <col min="14339" max="14340" width="14" customWidth="1"/>
    <col min="14341" max="14341" width="17.140625" customWidth="1"/>
    <col min="14345" max="14345" width="12.28515625" bestFit="1" customWidth="1"/>
    <col min="14347" max="14347" width="15.42578125" customWidth="1"/>
    <col min="14348" max="14349" width="15.28515625" bestFit="1" customWidth="1"/>
    <col min="14564" max="14564" width="4" bestFit="1" customWidth="1"/>
    <col min="14565" max="14565" width="25.7109375" customWidth="1"/>
    <col min="14566" max="14566" width="16.7109375" customWidth="1"/>
    <col min="14567" max="14567" width="13.85546875" bestFit="1" customWidth="1"/>
    <col min="14568" max="14568" width="13.7109375" bestFit="1" customWidth="1"/>
    <col min="14569" max="14569" width="13.85546875" bestFit="1" customWidth="1"/>
    <col min="14570" max="14570" width="15.7109375" customWidth="1"/>
    <col min="14571" max="14571" width="13.42578125" customWidth="1"/>
    <col min="14572" max="14572" width="12.140625" customWidth="1"/>
    <col min="14573" max="14573" width="13.7109375" bestFit="1" customWidth="1"/>
    <col min="14574" max="14575" width="13.85546875" customWidth="1"/>
    <col min="14576" max="14576" width="17.28515625" customWidth="1"/>
    <col min="14577" max="14577" width="13.85546875" bestFit="1" customWidth="1"/>
    <col min="14578" max="14578" width="12" customWidth="1"/>
    <col min="14579" max="14579" width="15.140625" customWidth="1"/>
    <col min="14580" max="14580" width="13.42578125" customWidth="1"/>
    <col min="14581" max="14581" width="13.42578125" bestFit="1" customWidth="1"/>
    <col min="14582" max="14582" width="15.140625" customWidth="1"/>
    <col min="14583" max="14583" width="20" bestFit="1" customWidth="1"/>
    <col min="14585" max="14585" width="6.85546875" customWidth="1"/>
    <col min="14586" max="14586" width="32.7109375" customWidth="1"/>
    <col min="14587" max="14587" width="15.28515625" bestFit="1" customWidth="1"/>
    <col min="14588" max="14588" width="13.7109375" bestFit="1" customWidth="1"/>
    <col min="14589" max="14590" width="12.7109375" bestFit="1" customWidth="1"/>
    <col min="14592" max="14592" width="11.5703125" bestFit="1" customWidth="1"/>
    <col min="14593" max="14593" width="11.7109375" bestFit="1" customWidth="1"/>
    <col min="14594" max="14594" width="13.28515625" bestFit="1" customWidth="1"/>
    <col min="14595" max="14596" width="14" customWidth="1"/>
    <col min="14597" max="14597" width="17.140625" customWidth="1"/>
    <col min="14601" max="14601" width="12.28515625" bestFit="1" customWidth="1"/>
    <col min="14603" max="14603" width="15.42578125" customWidth="1"/>
    <col min="14604" max="14605" width="15.28515625" bestFit="1" customWidth="1"/>
    <col min="14820" max="14820" width="4" bestFit="1" customWidth="1"/>
    <col min="14821" max="14821" width="25.7109375" customWidth="1"/>
    <col min="14822" max="14822" width="16.7109375" customWidth="1"/>
    <col min="14823" max="14823" width="13.85546875" bestFit="1" customWidth="1"/>
    <col min="14824" max="14824" width="13.7109375" bestFit="1" customWidth="1"/>
    <col min="14825" max="14825" width="13.85546875" bestFit="1" customWidth="1"/>
    <col min="14826" max="14826" width="15.7109375" customWidth="1"/>
    <col min="14827" max="14827" width="13.42578125" customWidth="1"/>
    <col min="14828" max="14828" width="12.140625" customWidth="1"/>
    <col min="14829" max="14829" width="13.7109375" bestFit="1" customWidth="1"/>
    <col min="14830" max="14831" width="13.85546875" customWidth="1"/>
    <col min="14832" max="14832" width="17.28515625" customWidth="1"/>
    <col min="14833" max="14833" width="13.85546875" bestFit="1" customWidth="1"/>
    <col min="14834" max="14834" width="12" customWidth="1"/>
    <col min="14835" max="14835" width="15.140625" customWidth="1"/>
    <col min="14836" max="14836" width="13.42578125" customWidth="1"/>
    <col min="14837" max="14837" width="13.42578125" bestFit="1" customWidth="1"/>
    <col min="14838" max="14838" width="15.140625" customWidth="1"/>
    <col min="14839" max="14839" width="20" bestFit="1" customWidth="1"/>
    <col min="14841" max="14841" width="6.85546875" customWidth="1"/>
    <col min="14842" max="14842" width="32.7109375" customWidth="1"/>
    <col min="14843" max="14843" width="15.28515625" bestFit="1" customWidth="1"/>
    <col min="14844" max="14844" width="13.7109375" bestFit="1" customWidth="1"/>
    <col min="14845" max="14846" width="12.7109375" bestFit="1" customWidth="1"/>
    <col min="14848" max="14848" width="11.5703125" bestFit="1" customWidth="1"/>
    <col min="14849" max="14849" width="11.7109375" bestFit="1" customWidth="1"/>
    <col min="14850" max="14850" width="13.28515625" bestFit="1" customWidth="1"/>
    <col min="14851" max="14852" width="14" customWidth="1"/>
    <col min="14853" max="14853" width="17.140625" customWidth="1"/>
    <col min="14857" max="14857" width="12.28515625" bestFit="1" customWidth="1"/>
    <col min="14859" max="14859" width="15.42578125" customWidth="1"/>
    <col min="14860" max="14861" width="15.28515625" bestFit="1" customWidth="1"/>
    <col min="15076" max="15076" width="4" bestFit="1" customWidth="1"/>
    <col min="15077" max="15077" width="25.7109375" customWidth="1"/>
    <col min="15078" max="15078" width="16.7109375" customWidth="1"/>
    <col min="15079" max="15079" width="13.85546875" bestFit="1" customWidth="1"/>
    <col min="15080" max="15080" width="13.7109375" bestFit="1" customWidth="1"/>
    <col min="15081" max="15081" width="13.85546875" bestFit="1" customWidth="1"/>
    <col min="15082" max="15082" width="15.7109375" customWidth="1"/>
    <col min="15083" max="15083" width="13.42578125" customWidth="1"/>
    <col min="15084" max="15084" width="12.140625" customWidth="1"/>
    <col min="15085" max="15085" width="13.7109375" bestFit="1" customWidth="1"/>
    <col min="15086" max="15087" width="13.85546875" customWidth="1"/>
    <col min="15088" max="15088" width="17.28515625" customWidth="1"/>
    <col min="15089" max="15089" width="13.85546875" bestFit="1" customWidth="1"/>
    <col min="15090" max="15090" width="12" customWidth="1"/>
    <col min="15091" max="15091" width="15.140625" customWidth="1"/>
    <col min="15092" max="15092" width="13.42578125" customWidth="1"/>
    <col min="15093" max="15093" width="13.42578125" bestFit="1" customWidth="1"/>
    <col min="15094" max="15094" width="15.140625" customWidth="1"/>
    <col min="15095" max="15095" width="20" bestFit="1" customWidth="1"/>
    <col min="15097" max="15097" width="6.85546875" customWidth="1"/>
    <col min="15098" max="15098" width="32.7109375" customWidth="1"/>
    <col min="15099" max="15099" width="15.28515625" bestFit="1" customWidth="1"/>
    <col min="15100" max="15100" width="13.7109375" bestFit="1" customWidth="1"/>
    <col min="15101" max="15102" width="12.7109375" bestFit="1" customWidth="1"/>
    <col min="15104" max="15104" width="11.5703125" bestFit="1" customWidth="1"/>
    <col min="15105" max="15105" width="11.7109375" bestFit="1" customWidth="1"/>
    <col min="15106" max="15106" width="13.28515625" bestFit="1" customWidth="1"/>
    <col min="15107" max="15108" width="14" customWidth="1"/>
    <col min="15109" max="15109" width="17.140625" customWidth="1"/>
    <col min="15113" max="15113" width="12.28515625" bestFit="1" customWidth="1"/>
    <col min="15115" max="15115" width="15.42578125" customWidth="1"/>
    <col min="15116" max="15117" width="15.28515625" bestFit="1" customWidth="1"/>
    <col min="15332" max="15332" width="4" bestFit="1" customWidth="1"/>
    <col min="15333" max="15333" width="25.7109375" customWidth="1"/>
    <col min="15334" max="15334" width="16.7109375" customWidth="1"/>
    <col min="15335" max="15335" width="13.85546875" bestFit="1" customWidth="1"/>
    <col min="15336" max="15336" width="13.7109375" bestFit="1" customWidth="1"/>
    <col min="15337" max="15337" width="13.85546875" bestFit="1" customWidth="1"/>
    <col min="15338" max="15338" width="15.7109375" customWidth="1"/>
    <col min="15339" max="15339" width="13.42578125" customWidth="1"/>
    <col min="15340" max="15340" width="12.140625" customWidth="1"/>
    <col min="15341" max="15341" width="13.7109375" bestFit="1" customWidth="1"/>
    <col min="15342" max="15343" width="13.85546875" customWidth="1"/>
    <col min="15344" max="15344" width="17.28515625" customWidth="1"/>
    <col min="15345" max="15345" width="13.85546875" bestFit="1" customWidth="1"/>
    <col min="15346" max="15346" width="12" customWidth="1"/>
    <col min="15347" max="15347" width="15.140625" customWidth="1"/>
    <col min="15348" max="15348" width="13.42578125" customWidth="1"/>
    <col min="15349" max="15349" width="13.42578125" bestFit="1" customWidth="1"/>
    <col min="15350" max="15350" width="15.140625" customWidth="1"/>
    <col min="15351" max="15351" width="20" bestFit="1" customWidth="1"/>
    <col min="15353" max="15353" width="6.85546875" customWidth="1"/>
    <col min="15354" max="15354" width="32.7109375" customWidth="1"/>
    <col min="15355" max="15355" width="15.28515625" bestFit="1" customWidth="1"/>
    <col min="15356" max="15356" width="13.7109375" bestFit="1" customWidth="1"/>
    <col min="15357" max="15358" width="12.7109375" bestFit="1" customWidth="1"/>
    <col min="15360" max="15360" width="11.5703125" bestFit="1" customWidth="1"/>
    <col min="15361" max="15361" width="11.7109375" bestFit="1" customWidth="1"/>
    <col min="15362" max="15362" width="13.28515625" bestFit="1" customWidth="1"/>
    <col min="15363" max="15364" width="14" customWidth="1"/>
    <col min="15365" max="15365" width="17.140625" customWidth="1"/>
    <col min="15369" max="15369" width="12.28515625" bestFit="1" customWidth="1"/>
    <col min="15371" max="15371" width="15.42578125" customWidth="1"/>
    <col min="15372" max="15373" width="15.28515625" bestFit="1" customWidth="1"/>
    <col min="15588" max="15588" width="4" bestFit="1" customWidth="1"/>
    <col min="15589" max="15589" width="25.7109375" customWidth="1"/>
    <col min="15590" max="15590" width="16.7109375" customWidth="1"/>
    <col min="15591" max="15591" width="13.85546875" bestFit="1" customWidth="1"/>
    <col min="15592" max="15592" width="13.7109375" bestFit="1" customWidth="1"/>
    <col min="15593" max="15593" width="13.85546875" bestFit="1" customWidth="1"/>
    <col min="15594" max="15594" width="15.7109375" customWidth="1"/>
    <col min="15595" max="15595" width="13.42578125" customWidth="1"/>
    <col min="15596" max="15596" width="12.140625" customWidth="1"/>
    <col min="15597" max="15597" width="13.7109375" bestFit="1" customWidth="1"/>
    <col min="15598" max="15599" width="13.85546875" customWidth="1"/>
    <col min="15600" max="15600" width="17.28515625" customWidth="1"/>
    <col min="15601" max="15601" width="13.85546875" bestFit="1" customWidth="1"/>
    <col min="15602" max="15602" width="12" customWidth="1"/>
    <col min="15603" max="15603" width="15.140625" customWidth="1"/>
    <col min="15604" max="15604" width="13.42578125" customWidth="1"/>
    <col min="15605" max="15605" width="13.42578125" bestFit="1" customWidth="1"/>
    <col min="15606" max="15606" width="15.140625" customWidth="1"/>
    <col min="15607" max="15607" width="20" bestFit="1" customWidth="1"/>
    <col min="15609" max="15609" width="6.85546875" customWidth="1"/>
    <col min="15610" max="15610" width="32.7109375" customWidth="1"/>
    <col min="15611" max="15611" width="15.28515625" bestFit="1" customWidth="1"/>
    <col min="15612" max="15612" width="13.7109375" bestFit="1" customWidth="1"/>
    <col min="15613" max="15614" width="12.7109375" bestFit="1" customWidth="1"/>
    <col min="15616" max="15616" width="11.5703125" bestFit="1" customWidth="1"/>
    <col min="15617" max="15617" width="11.7109375" bestFit="1" customWidth="1"/>
    <col min="15618" max="15618" width="13.28515625" bestFit="1" customWidth="1"/>
    <col min="15619" max="15620" width="14" customWidth="1"/>
    <col min="15621" max="15621" width="17.140625" customWidth="1"/>
    <col min="15625" max="15625" width="12.28515625" bestFit="1" customWidth="1"/>
    <col min="15627" max="15627" width="15.42578125" customWidth="1"/>
    <col min="15628" max="15629" width="15.28515625" bestFit="1" customWidth="1"/>
    <col min="15844" max="15844" width="4" bestFit="1" customWidth="1"/>
    <col min="15845" max="15845" width="25.7109375" customWidth="1"/>
    <col min="15846" max="15846" width="16.7109375" customWidth="1"/>
    <col min="15847" max="15847" width="13.85546875" bestFit="1" customWidth="1"/>
    <col min="15848" max="15848" width="13.7109375" bestFit="1" customWidth="1"/>
    <col min="15849" max="15849" width="13.85546875" bestFit="1" customWidth="1"/>
    <col min="15850" max="15850" width="15.7109375" customWidth="1"/>
    <col min="15851" max="15851" width="13.42578125" customWidth="1"/>
    <col min="15852" max="15852" width="12.140625" customWidth="1"/>
    <col min="15853" max="15853" width="13.7109375" bestFit="1" customWidth="1"/>
    <col min="15854" max="15855" width="13.85546875" customWidth="1"/>
    <col min="15856" max="15856" width="17.28515625" customWidth="1"/>
    <col min="15857" max="15857" width="13.85546875" bestFit="1" customWidth="1"/>
    <col min="15858" max="15858" width="12" customWidth="1"/>
    <col min="15859" max="15859" width="15.140625" customWidth="1"/>
    <col min="15860" max="15860" width="13.42578125" customWidth="1"/>
    <col min="15861" max="15861" width="13.42578125" bestFit="1" customWidth="1"/>
    <col min="15862" max="15862" width="15.140625" customWidth="1"/>
    <col min="15863" max="15863" width="20" bestFit="1" customWidth="1"/>
    <col min="15865" max="15865" width="6.85546875" customWidth="1"/>
    <col min="15866" max="15866" width="32.7109375" customWidth="1"/>
    <col min="15867" max="15867" width="15.28515625" bestFit="1" customWidth="1"/>
    <col min="15868" max="15868" width="13.7109375" bestFit="1" customWidth="1"/>
    <col min="15869" max="15870" width="12.7109375" bestFit="1" customWidth="1"/>
    <col min="15872" max="15872" width="11.5703125" bestFit="1" customWidth="1"/>
    <col min="15873" max="15873" width="11.7109375" bestFit="1" customWidth="1"/>
    <col min="15874" max="15874" width="13.28515625" bestFit="1" customWidth="1"/>
    <col min="15875" max="15876" width="14" customWidth="1"/>
    <col min="15877" max="15877" width="17.140625" customWidth="1"/>
    <col min="15881" max="15881" width="12.28515625" bestFit="1" customWidth="1"/>
    <col min="15883" max="15883" width="15.42578125" customWidth="1"/>
    <col min="15884" max="15885" width="15.28515625" bestFit="1" customWidth="1"/>
    <col min="16100" max="16100" width="4" bestFit="1" customWidth="1"/>
    <col min="16101" max="16101" width="25.7109375" customWidth="1"/>
    <col min="16102" max="16102" width="16.7109375" customWidth="1"/>
    <col min="16103" max="16103" width="13.85546875" bestFit="1" customWidth="1"/>
    <col min="16104" max="16104" width="13.7109375" bestFit="1" customWidth="1"/>
    <col min="16105" max="16105" width="13.85546875" bestFit="1" customWidth="1"/>
    <col min="16106" max="16106" width="15.7109375" customWidth="1"/>
    <col min="16107" max="16107" width="13.42578125" customWidth="1"/>
    <col min="16108" max="16108" width="12.140625" customWidth="1"/>
    <col min="16109" max="16109" width="13.7109375" bestFit="1" customWidth="1"/>
    <col min="16110" max="16111" width="13.85546875" customWidth="1"/>
    <col min="16112" max="16112" width="17.28515625" customWidth="1"/>
    <col min="16113" max="16113" width="13.85546875" bestFit="1" customWidth="1"/>
    <col min="16114" max="16114" width="12" customWidth="1"/>
    <col min="16115" max="16115" width="15.140625" customWidth="1"/>
    <col min="16116" max="16116" width="13.42578125" customWidth="1"/>
    <col min="16117" max="16117" width="13.42578125" bestFit="1" customWidth="1"/>
    <col min="16118" max="16118" width="15.140625" customWidth="1"/>
    <col min="16119" max="16119" width="20" bestFit="1" customWidth="1"/>
    <col min="16121" max="16121" width="6.85546875" customWidth="1"/>
    <col min="16122" max="16122" width="32.7109375" customWidth="1"/>
    <col min="16123" max="16123" width="15.28515625" bestFit="1" customWidth="1"/>
    <col min="16124" max="16124" width="13.7109375" bestFit="1" customWidth="1"/>
    <col min="16125" max="16126" width="12.7109375" bestFit="1" customWidth="1"/>
    <col min="16128" max="16128" width="11.5703125" bestFit="1" customWidth="1"/>
    <col min="16129" max="16129" width="11.7109375" bestFit="1" customWidth="1"/>
    <col min="16130" max="16130" width="13.28515625" bestFit="1" customWidth="1"/>
    <col min="16131" max="16132" width="14" customWidth="1"/>
    <col min="16133" max="16133" width="17.140625" customWidth="1"/>
    <col min="16137" max="16137" width="12.28515625" bestFit="1" customWidth="1"/>
    <col min="16139" max="16139" width="15.42578125" customWidth="1"/>
    <col min="16140" max="16141" width="15.28515625" bestFit="1" customWidth="1"/>
  </cols>
  <sheetData>
    <row r="1" spans="1:15" ht="16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6.5" x14ac:dyDescent="0.35">
      <c r="A2" s="4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5"/>
    </row>
    <row r="3" spans="1:15" ht="17.25" thickBot="1" x14ac:dyDescent="0.4">
      <c r="A3" s="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5"/>
    </row>
    <row r="4" spans="1:15" ht="12.75" customHeight="1" x14ac:dyDescent="0.2">
      <c r="A4" s="13"/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9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3.5" thickBot="1" x14ac:dyDescent="0.25">
      <c r="A5" s="15"/>
      <c r="B5" s="16"/>
      <c r="C5" s="16" t="s">
        <v>22</v>
      </c>
      <c r="D5" s="16" t="s">
        <v>22</v>
      </c>
      <c r="E5" s="16" t="s">
        <v>22</v>
      </c>
      <c r="F5" s="16" t="s">
        <v>22</v>
      </c>
      <c r="G5" s="16" t="s">
        <v>22</v>
      </c>
      <c r="H5" s="16" t="s">
        <v>22</v>
      </c>
      <c r="I5" s="16" t="s">
        <v>22</v>
      </c>
      <c r="J5" s="16" t="s">
        <v>22</v>
      </c>
      <c r="K5" s="16" t="s">
        <v>22</v>
      </c>
      <c r="L5" s="16" t="s">
        <v>22</v>
      </c>
      <c r="M5" s="16" t="s">
        <v>22</v>
      </c>
      <c r="N5" s="16" t="s">
        <v>22</v>
      </c>
      <c r="O5" s="16" t="s">
        <v>22</v>
      </c>
    </row>
    <row r="6" spans="1:15" x14ac:dyDescent="0.2">
      <c r="A6" s="17" t="s">
        <v>23</v>
      </c>
      <c r="B6" s="18" t="s">
        <v>24</v>
      </c>
      <c r="C6" s="19">
        <v>17632898.427961916</v>
      </c>
      <c r="D6" s="19">
        <v>5567389.0921144439</v>
      </c>
      <c r="E6" s="19">
        <v>1092625.2518005159</v>
      </c>
      <c r="F6" s="19">
        <v>158146.32431461354</v>
      </c>
      <c r="G6" s="19">
        <v>23698.642140939566</v>
      </c>
      <c r="H6" s="20">
        <f>SUM(C6:G6)</f>
        <v>24474757.738332428</v>
      </c>
      <c r="I6" s="19">
        <v>42101.835178324305</v>
      </c>
      <c r="J6" s="19">
        <v>3767.488759117075</v>
      </c>
      <c r="K6" s="19">
        <v>7187.9465163383084</v>
      </c>
      <c r="L6" s="19">
        <v>831782.12631378719</v>
      </c>
      <c r="M6" s="19">
        <v>7117.328105253122</v>
      </c>
      <c r="N6" s="20">
        <f>SUM(I6:M6)</f>
        <v>891956.72487282008</v>
      </c>
      <c r="O6" s="20">
        <f>H6+N6</f>
        <v>25366714.463205248</v>
      </c>
    </row>
    <row r="7" spans="1:15" x14ac:dyDescent="0.2">
      <c r="A7" s="21" t="s">
        <v>25</v>
      </c>
      <c r="B7" s="22" t="s">
        <v>26</v>
      </c>
      <c r="C7" s="23">
        <v>28888226.856292441</v>
      </c>
      <c r="D7" s="23">
        <v>9121132.2827792019</v>
      </c>
      <c r="E7" s="23">
        <v>1790063.4017645875</v>
      </c>
      <c r="F7" s="23">
        <v>259093.35960584937</v>
      </c>
      <c r="G7" s="23">
        <v>38825.820562086934</v>
      </c>
      <c r="H7" s="24">
        <f>SUM(C7:G7)</f>
        <v>40097341.721004166</v>
      </c>
      <c r="I7" s="23">
        <v>68976.031970385768</v>
      </c>
      <c r="J7" s="23">
        <v>6172.3301133133955</v>
      </c>
      <c r="K7" s="23">
        <v>11776.11442856129</v>
      </c>
      <c r="L7" s="23">
        <v>1362720.4204759498</v>
      </c>
      <c r="M7" s="23">
        <v>11660.419287005621</v>
      </c>
      <c r="N7" s="24">
        <f t="shared" ref="N7:N65" si="0">SUM(I7:M7)</f>
        <v>1461305.3162752159</v>
      </c>
      <c r="O7" s="24">
        <f>H7+N7</f>
        <v>41558647.037279382</v>
      </c>
    </row>
    <row r="8" spans="1:15" x14ac:dyDescent="0.2">
      <c r="A8" s="21" t="s">
        <v>27</v>
      </c>
      <c r="B8" s="22" t="s">
        <v>28</v>
      </c>
      <c r="C8" s="23">
        <v>20436921.757393662</v>
      </c>
      <c r="D8" s="23">
        <v>6452727.8787064981</v>
      </c>
      <c r="E8" s="23">
        <v>1266376.9868820526</v>
      </c>
      <c r="F8" s="23">
        <v>183295.10995831958</v>
      </c>
      <c r="G8" s="23">
        <v>27467.253734236743</v>
      </c>
      <c r="H8" s="24">
        <f>SUM(C8:G8)</f>
        <v>28366788.986674771</v>
      </c>
      <c r="I8" s="23">
        <v>48796.964089445522</v>
      </c>
      <c r="J8" s="23">
        <v>4366.6033299345281</v>
      </c>
      <c r="K8" s="23">
        <v>8330.9900043311045</v>
      </c>
      <c r="L8" s="23">
        <v>964053.99850296893</v>
      </c>
      <c r="M8" s="23">
        <v>8249.1416940334166</v>
      </c>
      <c r="N8" s="24">
        <f t="shared" si="0"/>
        <v>1033797.6976207135</v>
      </c>
      <c r="O8" s="24">
        <f>H8+N8</f>
        <v>29400586.684295483</v>
      </c>
    </row>
    <row r="9" spans="1:15" x14ac:dyDescent="0.2">
      <c r="A9" s="21" t="s">
        <v>29</v>
      </c>
      <c r="B9" s="22" t="s">
        <v>30</v>
      </c>
      <c r="C9" s="23">
        <v>26272713.44748912</v>
      </c>
      <c r="D9" s="23">
        <v>8295313.3805753998</v>
      </c>
      <c r="E9" s="23">
        <v>1627992.7127875816</v>
      </c>
      <c r="F9" s="23">
        <v>235635.28585310219</v>
      </c>
      <c r="G9" s="23">
        <v>35310.566587064561</v>
      </c>
      <c r="H9" s="24">
        <f>SUM(C9:G9)</f>
        <v>36466965.393292271</v>
      </c>
      <c r="I9" s="23">
        <v>62731.005669462284</v>
      </c>
      <c r="J9" s="23">
        <v>5613.4930391225562</v>
      </c>
      <c r="K9" s="23">
        <v>10709.915892225879</v>
      </c>
      <c r="L9" s="23">
        <v>1239340.97078056</v>
      </c>
      <c r="M9" s="23">
        <v>10604.695682052381</v>
      </c>
      <c r="N9" s="24">
        <f t="shared" si="0"/>
        <v>1329000.0810634231</v>
      </c>
      <c r="O9" s="24">
        <f>H9+N9</f>
        <v>37795965.47435569</v>
      </c>
    </row>
    <row r="10" spans="1:15" x14ac:dyDescent="0.2">
      <c r="A10" s="21" t="s">
        <v>31</v>
      </c>
      <c r="B10" s="22" t="s">
        <v>32</v>
      </c>
      <c r="C10" s="23">
        <v>109851510.16905499</v>
      </c>
      <c r="D10" s="23">
        <v>34684377.158190519</v>
      </c>
      <c r="E10" s="23">
        <v>6806965.6528387209</v>
      </c>
      <c r="F10" s="23">
        <v>985238.62226168544</v>
      </c>
      <c r="G10" s="23">
        <v>147640.59571793961</v>
      </c>
      <c r="H10" s="24">
        <f>SUM(C10:G10)</f>
        <v>152475732.19806382</v>
      </c>
      <c r="I10" s="23">
        <v>262290.97808976268</v>
      </c>
      <c r="J10" s="23">
        <v>23471.145791757725</v>
      </c>
      <c r="K10" s="23">
        <v>44780.31692067242</v>
      </c>
      <c r="L10" s="23">
        <v>5181934.3870489467</v>
      </c>
      <c r="M10" s="23">
        <v>44340.370014884931</v>
      </c>
      <c r="N10" s="24">
        <f t="shared" si="0"/>
        <v>5556817.1978660244</v>
      </c>
      <c r="O10" s="24">
        <f>H10+N10</f>
        <v>158032549.39592984</v>
      </c>
    </row>
    <row r="11" spans="1:15" x14ac:dyDescent="0.2">
      <c r="A11" s="21" t="s">
        <v>33</v>
      </c>
      <c r="B11" s="22" t="s">
        <v>34</v>
      </c>
      <c r="C11" s="23">
        <v>21829950.426090535</v>
      </c>
      <c r="D11" s="23">
        <v>6892560.9921784773</v>
      </c>
      <c r="E11" s="23">
        <v>1352696.2216986388</v>
      </c>
      <c r="F11" s="23">
        <v>195788.93588939498</v>
      </c>
      <c r="G11" s="23">
        <v>29339.486370657163</v>
      </c>
      <c r="H11" s="24">
        <f>SUM(C11:G11)</f>
        <v>30300336.062227704</v>
      </c>
      <c r="I11" s="23">
        <v>52123.079965843448</v>
      </c>
      <c r="J11" s="23">
        <v>4664.2412861607572</v>
      </c>
      <c r="K11" s="23">
        <v>8898.8498832515543</v>
      </c>
      <c r="L11" s="23">
        <v>1029766.1871597872</v>
      </c>
      <c r="M11" s="23">
        <v>8811.4225995603902</v>
      </c>
      <c r="N11" s="24">
        <f t="shared" si="0"/>
        <v>1104263.7808946033</v>
      </c>
      <c r="O11" s="24">
        <f>H11+N11</f>
        <v>31404599.843122307</v>
      </c>
    </row>
    <row r="12" spans="1:15" x14ac:dyDescent="0.2">
      <c r="A12" s="21" t="s">
        <v>35</v>
      </c>
      <c r="B12" s="22" t="s">
        <v>36</v>
      </c>
      <c r="C12" s="23">
        <v>17174784.095098529</v>
      </c>
      <c r="D12" s="23">
        <v>5422744.650921477</v>
      </c>
      <c r="E12" s="23">
        <v>1064238.1269983605</v>
      </c>
      <c r="F12" s="23">
        <v>154037.57848623072</v>
      </c>
      <c r="G12" s="23">
        <v>23082.935785088939</v>
      </c>
      <c r="H12" s="24">
        <f>SUM(C12:G12)</f>
        <v>23838887.387289684</v>
      </c>
      <c r="I12" s="23">
        <v>41008.001727525509</v>
      </c>
      <c r="J12" s="23">
        <v>3669.6069158963219</v>
      </c>
      <c r="K12" s="23">
        <v>7001.1989242482741</v>
      </c>
      <c r="L12" s="23">
        <v>810171.8779793632</v>
      </c>
      <c r="M12" s="23">
        <v>6932.4152260671699</v>
      </c>
      <c r="N12" s="24">
        <f t="shared" si="0"/>
        <v>868783.10077310051</v>
      </c>
      <c r="O12" s="24">
        <f>H12+N12</f>
        <v>24707670.488062784</v>
      </c>
    </row>
    <row r="13" spans="1:15" x14ac:dyDescent="0.2">
      <c r="A13" s="21" t="s">
        <v>37</v>
      </c>
      <c r="B13" s="22" t="s">
        <v>38</v>
      </c>
      <c r="C13" s="23">
        <v>52939981.396595232</v>
      </c>
      <c r="D13" s="23">
        <v>16715202.901455883</v>
      </c>
      <c r="E13" s="23">
        <v>3280434.0556991058</v>
      </c>
      <c r="F13" s="23">
        <v>474809.26073270972</v>
      </c>
      <c r="G13" s="23">
        <v>71151.415020708024</v>
      </c>
      <c r="H13" s="24">
        <f>SUM(C13:G13)</f>
        <v>73481579.029503644</v>
      </c>
      <c r="I13" s="23">
        <v>126404.08383278085</v>
      </c>
      <c r="J13" s="23">
        <v>11311.287570468525</v>
      </c>
      <c r="K13" s="23">
        <v>21580.669588116874</v>
      </c>
      <c r="L13" s="23">
        <v>2497293.9345719358</v>
      </c>
      <c r="M13" s="23">
        <v>21368.649007134092</v>
      </c>
      <c r="N13" s="24">
        <f t="shared" si="0"/>
        <v>2677958.6245704363</v>
      </c>
      <c r="O13" s="24">
        <f>H13+N13</f>
        <v>76159537.654074073</v>
      </c>
    </row>
    <row r="14" spans="1:15" x14ac:dyDescent="0.2">
      <c r="A14" s="21" t="s">
        <v>39</v>
      </c>
      <c r="B14" s="22" t="s">
        <v>40</v>
      </c>
      <c r="C14" s="23">
        <v>70566757.773238495</v>
      </c>
      <c r="D14" s="23">
        <v>22280659.024814673</v>
      </c>
      <c r="E14" s="23">
        <v>4372679.9536519879</v>
      </c>
      <c r="F14" s="23">
        <v>632900.6774598232</v>
      </c>
      <c r="G14" s="23">
        <v>94841.829115421264</v>
      </c>
      <c r="H14" s="24">
        <f>SUM(C14:G14)</f>
        <v>97947839.258280411</v>
      </c>
      <c r="I14" s="23">
        <v>168491.3014712478</v>
      </c>
      <c r="J14" s="23">
        <v>15077.468276935037</v>
      </c>
      <c r="K14" s="23">
        <v>28766.120486526652</v>
      </c>
      <c r="L14" s="23">
        <v>3328787.270424867</v>
      </c>
      <c r="M14" s="23">
        <v>28483.506012806498</v>
      </c>
      <c r="N14" s="24">
        <f t="shared" si="0"/>
        <v>3569605.6666723834</v>
      </c>
      <c r="O14" s="24">
        <f>H14+N14</f>
        <v>101517444.92495279</v>
      </c>
    </row>
    <row r="15" spans="1:15" x14ac:dyDescent="0.2">
      <c r="A15" s="21" t="s">
        <v>41</v>
      </c>
      <c r="B15" s="22" t="s">
        <v>42</v>
      </c>
      <c r="C15" s="23">
        <v>39071361.492535993</v>
      </c>
      <c r="D15" s="23">
        <v>12336342.358931614</v>
      </c>
      <c r="E15" s="23">
        <v>2421062.8991813147</v>
      </c>
      <c r="F15" s="23">
        <v>350424.07981058699</v>
      </c>
      <c r="G15" s="23">
        <v>52511.968905949216</v>
      </c>
      <c r="H15" s="24">
        <f>SUM(C15:G15)</f>
        <v>54231702.799365461</v>
      </c>
      <c r="I15" s="23">
        <v>93290.16601960946</v>
      </c>
      <c r="J15" s="23">
        <v>8348.0838858063562</v>
      </c>
      <c r="K15" s="23">
        <v>15927.208897404727</v>
      </c>
      <c r="L15" s="23">
        <v>1843081.0041246617</v>
      </c>
      <c r="M15" s="23">
        <v>15770.731079602385</v>
      </c>
      <c r="N15" s="24">
        <f t="shared" si="0"/>
        <v>1976417.1940070845</v>
      </c>
      <c r="O15" s="24">
        <f>H15+N15</f>
        <v>56208119.993372545</v>
      </c>
    </row>
    <row r="16" spans="1:15" x14ac:dyDescent="0.2">
      <c r="A16" s="21" t="s">
        <v>43</v>
      </c>
      <c r="B16" s="22" t="s">
        <v>44</v>
      </c>
      <c r="C16" s="23">
        <v>24779572.4065063</v>
      </c>
      <c r="D16" s="23">
        <v>7823870.9130469915</v>
      </c>
      <c r="E16" s="23">
        <v>1535469.9994887614</v>
      </c>
      <c r="F16" s="23">
        <v>222243.56989219866</v>
      </c>
      <c r="G16" s="23">
        <v>33303.782770962709</v>
      </c>
      <c r="H16" s="24">
        <f>SUM(C16:G16)</f>
        <v>34394460.671705216</v>
      </c>
      <c r="I16" s="23">
        <v>59165.852823928864</v>
      </c>
      <c r="J16" s="23">
        <v>5294.4648254308977</v>
      </c>
      <c r="K16" s="23">
        <v>10101.245798209196</v>
      </c>
      <c r="L16" s="23">
        <v>1168906.2640289131</v>
      </c>
      <c r="M16" s="23">
        <v>10002.005503831791</v>
      </c>
      <c r="N16" s="24">
        <f t="shared" si="0"/>
        <v>1253469.832980314</v>
      </c>
      <c r="O16" s="24">
        <f>H16+N16</f>
        <v>35647930.504685529</v>
      </c>
    </row>
    <row r="17" spans="1:15" x14ac:dyDescent="0.2">
      <c r="A17" s="21" t="s">
        <v>45</v>
      </c>
      <c r="B17" s="22" t="s">
        <v>46</v>
      </c>
      <c r="C17" s="23">
        <v>18773510.291200276</v>
      </c>
      <c r="D17" s="23">
        <v>5927524.4420498535</v>
      </c>
      <c r="E17" s="23">
        <v>1163303.4406058898</v>
      </c>
      <c r="F17" s="23">
        <v>168376.26889109568</v>
      </c>
      <c r="G17" s="23">
        <v>25231.626209272374</v>
      </c>
      <c r="H17" s="24">
        <f>SUM(C17:G17)</f>
        <v>26057946.06895639</v>
      </c>
      <c r="I17" s="23">
        <v>44825.258832393039</v>
      </c>
      <c r="J17" s="23">
        <v>4011.1947153909241</v>
      </c>
      <c r="K17" s="23">
        <v>7652.9101808403993</v>
      </c>
      <c r="L17" s="23">
        <v>885587.26588168938</v>
      </c>
      <c r="M17" s="23">
        <v>7577.7237063834482</v>
      </c>
      <c r="N17" s="24">
        <f t="shared" si="0"/>
        <v>949654.35331669729</v>
      </c>
      <c r="O17" s="24">
        <f>H17+N17</f>
        <v>27007600.422273088</v>
      </c>
    </row>
    <row r="18" spans="1:15" x14ac:dyDescent="0.2">
      <c r="A18" s="21" t="s">
        <v>47</v>
      </c>
      <c r="B18" s="22" t="s">
        <v>48</v>
      </c>
      <c r="C18" s="23">
        <v>25368650.257548023</v>
      </c>
      <c r="D18" s="23">
        <v>8009865.6101578837</v>
      </c>
      <c r="E18" s="23">
        <v>1571972.2987536341</v>
      </c>
      <c r="F18" s="23">
        <v>227526.90418111326</v>
      </c>
      <c r="G18" s="23">
        <v>34095.504293208505</v>
      </c>
      <c r="H18" s="24">
        <f>SUM(C18:G18)</f>
        <v>35212110.574933872</v>
      </c>
      <c r="I18" s="23">
        <v>60572.386111299857</v>
      </c>
      <c r="J18" s="23">
        <v>5420.3286583742747</v>
      </c>
      <c r="K18" s="23">
        <v>10341.379892132903</v>
      </c>
      <c r="L18" s="23">
        <v>1196694.3460340151</v>
      </c>
      <c r="M18" s="23">
        <v>10239.780385966467</v>
      </c>
      <c r="N18" s="24">
        <f t="shared" si="0"/>
        <v>1283268.2210817884</v>
      </c>
      <c r="O18" s="24">
        <f>H18+N18</f>
        <v>36495378.796015657</v>
      </c>
    </row>
    <row r="19" spans="1:15" x14ac:dyDescent="0.2">
      <c r="A19" s="21" t="s">
        <v>49</v>
      </c>
      <c r="B19" s="22" t="s">
        <v>50</v>
      </c>
      <c r="C19" s="23">
        <v>15317695.864809098</v>
      </c>
      <c r="D19" s="23">
        <v>4836389.9572420819</v>
      </c>
      <c r="E19" s="23">
        <v>949163.3703708254</v>
      </c>
      <c r="F19" s="23">
        <v>137381.68502957284</v>
      </c>
      <c r="G19" s="23">
        <v>20587.006396419121</v>
      </c>
      <c r="H19" s="24">
        <f>SUM(C19:G19)</f>
        <v>21261217.883847997</v>
      </c>
      <c r="I19" s="23">
        <v>36573.857057397741</v>
      </c>
      <c r="J19" s="23">
        <v>3272.8168441512794</v>
      </c>
      <c r="K19" s="23">
        <v>6244.1679159896576</v>
      </c>
      <c r="L19" s="23">
        <v>722568.99163295829</v>
      </c>
      <c r="M19" s="23">
        <v>6182.8217142929707</v>
      </c>
      <c r="N19" s="24">
        <f t="shared" si="0"/>
        <v>774842.65516478999</v>
      </c>
      <c r="O19" s="24">
        <f>H19+N19</f>
        <v>22036060.539012786</v>
      </c>
    </row>
    <row r="20" spans="1:15" x14ac:dyDescent="0.2">
      <c r="A20" s="21" t="s">
        <v>51</v>
      </c>
      <c r="B20" s="22" t="s">
        <v>52</v>
      </c>
      <c r="C20" s="23">
        <v>19175971.053922862</v>
      </c>
      <c r="D20" s="23">
        <v>6054596.8952565584</v>
      </c>
      <c r="E20" s="23">
        <v>1188241.9834101892</v>
      </c>
      <c r="F20" s="23">
        <v>171985.86776478402</v>
      </c>
      <c r="G20" s="23">
        <v>25772.534082728238</v>
      </c>
      <c r="H20" s="24">
        <f>SUM(C20:G20)</f>
        <v>26616568.334437121</v>
      </c>
      <c r="I20" s="23">
        <v>45786.208999894654</v>
      </c>
      <c r="J20" s="23">
        <v>4097.1854789478984</v>
      </c>
      <c r="K20" s="23">
        <v>7816.9709249768939</v>
      </c>
      <c r="L20" s="23">
        <v>904572.21440520638</v>
      </c>
      <c r="M20" s="23">
        <v>7740.1726259124516</v>
      </c>
      <c r="N20" s="24">
        <f t="shared" si="0"/>
        <v>970012.75243493833</v>
      </c>
      <c r="O20" s="24">
        <f>H20+N20</f>
        <v>27586581.08687206</v>
      </c>
    </row>
    <row r="21" spans="1:15" x14ac:dyDescent="0.2">
      <c r="A21" s="21" t="s">
        <v>53</v>
      </c>
      <c r="B21" s="22" t="s">
        <v>54</v>
      </c>
      <c r="C21" s="23">
        <v>89385283.272183135</v>
      </c>
      <c r="D21" s="23">
        <v>28222396.511736255</v>
      </c>
      <c r="E21" s="23">
        <v>5538772.7685004324</v>
      </c>
      <c r="F21" s="23">
        <v>801680.67972873617</v>
      </c>
      <c r="G21" s="23">
        <v>120133.95583194673</v>
      </c>
      <c r="H21" s="24">
        <f>SUM(C21:G21)</f>
        <v>124068267.1879805</v>
      </c>
      <c r="I21" s="23">
        <v>213424.04251166887</v>
      </c>
      <c r="J21" s="23">
        <v>19098.281053126295</v>
      </c>
      <c r="K21" s="23">
        <v>36437.380849953894</v>
      </c>
      <c r="L21" s="23">
        <v>4216498.0014513843</v>
      </c>
      <c r="M21" s="23">
        <v>36079.399619308846</v>
      </c>
      <c r="N21" s="24">
        <f t="shared" si="0"/>
        <v>4521537.105485443</v>
      </c>
      <c r="O21" s="24">
        <f>H21+N21</f>
        <v>128589804.29346594</v>
      </c>
    </row>
    <row r="22" spans="1:15" x14ac:dyDescent="0.2">
      <c r="A22" s="21" t="s">
        <v>55</v>
      </c>
      <c r="B22" s="22" t="s">
        <v>56</v>
      </c>
      <c r="C22" s="23">
        <v>24614648.555223636</v>
      </c>
      <c r="D22" s="23">
        <v>7771798.0644219145</v>
      </c>
      <c r="E22" s="23">
        <v>1525250.4677837596</v>
      </c>
      <c r="F22" s="23">
        <v>220764.3972548288</v>
      </c>
      <c r="G22" s="23">
        <v>33082.124865541133</v>
      </c>
      <c r="H22" s="24">
        <f>SUM(C22:G22)</f>
        <v>34165543.609549679</v>
      </c>
      <c r="I22" s="23">
        <v>58772.066355297808</v>
      </c>
      <c r="J22" s="23">
        <v>5259.2267868091576</v>
      </c>
      <c r="K22" s="23">
        <v>10034.015567902394</v>
      </c>
      <c r="L22" s="23">
        <v>1161126.4476668898</v>
      </c>
      <c r="M22" s="23">
        <v>9935.4357809495195</v>
      </c>
      <c r="N22" s="24">
        <f t="shared" si="0"/>
        <v>1245127.1921578485</v>
      </c>
      <c r="O22" s="24">
        <f>H22+N22</f>
        <v>35410670.801707529</v>
      </c>
    </row>
    <row r="23" spans="1:15" x14ac:dyDescent="0.2">
      <c r="A23" s="21" t="s">
        <v>57</v>
      </c>
      <c r="B23" s="22" t="s">
        <v>58</v>
      </c>
      <c r="C23" s="23">
        <v>41091290.607959479</v>
      </c>
      <c r="D23" s="23">
        <v>12974112.228133593</v>
      </c>
      <c r="E23" s="23">
        <v>2546228.1161974189</v>
      </c>
      <c r="F23" s="23">
        <v>368540.4641523537</v>
      </c>
      <c r="G23" s="23">
        <v>55226.756690388276</v>
      </c>
      <c r="H23" s="24">
        <f>SUM(C23:G23)</f>
        <v>57035398.173133232</v>
      </c>
      <c r="I23" s="23">
        <v>98113.123688020831</v>
      </c>
      <c r="J23" s="23">
        <v>8779.6669444658091</v>
      </c>
      <c r="K23" s="23">
        <v>16750.621027167486</v>
      </c>
      <c r="L23" s="23">
        <v>1938365.4487946164</v>
      </c>
      <c r="M23" s="23">
        <v>16586.053547576488</v>
      </c>
      <c r="N23" s="24">
        <f t="shared" si="0"/>
        <v>2078594.9140018472</v>
      </c>
      <c r="O23" s="24">
        <f>H23+N23</f>
        <v>59113993.087135077</v>
      </c>
    </row>
    <row r="24" spans="1:15" x14ac:dyDescent="0.2">
      <c r="A24" s="21" t="s">
        <v>59</v>
      </c>
      <c r="B24" s="22" t="s">
        <v>60</v>
      </c>
      <c r="C24" s="23">
        <v>20184442.439277835</v>
      </c>
      <c r="D24" s="23">
        <v>6373010.3775024135</v>
      </c>
      <c r="E24" s="23">
        <v>1250732.0672644549</v>
      </c>
      <c r="F24" s="23">
        <v>181030.66793884078</v>
      </c>
      <c r="G24" s="23">
        <v>27127.921149043203</v>
      </c>
      <c r="H24" s="24">
        <f>SUM(C24:G24)</f>
        <v>28016343.473132584</v>
      </c>
      <c r="I24" s="23">
        <v>48194.122606482531</v>
      </c>
      <c r="J24" s="23">
        <v>4312.657973372925</v>
      </c>
      <c r="K24" s="23">
        <v>8228.0683069985625</v>
      </c>
      <c r="L24" s="23">
        <v>952144.00055619853</v>
      </c>
      <c r="M24" s="23">
        <v>8147.2311570810061</v>
      </c>
      <c r="N24" s="24">
        <f t="shared" si="0"/>
        <v>1021026.0806001335</v>
      </c>
      <c r="O24" s="24">
        <f>H24+N24</f>
        <v>29037369.553732719</v>
      </c>
    </row>
    <row r="25" spans="1:15" x14ac:dyDescent="0.2">
      <c r="A25" s="21" t="s">
        <v>61</v>
      </c>
      <c r="B25" s="22" t="s">
        <v>62</v>
      </c>
      <c r="C25" s="23">
        <v>26290120.99257509</v>
      </c>
      <c r="D25" s="23">
        <v>8300809.6168877715</v>
      </c>
      <c r="E25" s="23">
        <v>1629071.3739850298</v>
      </c>
      <c r="F25" s="23">
        <v>235791.41102344412</v>
      </c>
      <c r="G25" s="23">
        <v>35333.962353973227</v>
      </c>
      <c r="H25" s="24">
        <f>SUM(C25:G25)</f>
        <v>36491127.356825314</v>
      </c>
      <c r="I25" s="23">
        <v>62772.569431487173</v>
      </c>
      <c r="J25" s="23">
        <v>5617.2123783283678</v>
      </c>
      <c r="K25" s="23">
        <v>10717.011974788251</v>
      </c>
      <c r="L25" s="23">
        <v>1240162.1225001519</v>
      </c>
      <c r="M25" s="23">
        <v>10611.722048726586</v>
      </c>
      <c r="N25" s="24">
        <f t="shared" si="0"/>
        <v>1329880.6383334822</v>
      </c>
      <c r="O25" s="24">
        <f>H25+N25</f>
        <v>37821007.995158799</v>
      </c>
    </row>
    <row r="26" spans="1:15" x14ac:dyDescent="0.2">
      <c r="A26" s="21" t="s">
        <v>63</v>
      </c>
      <c r="B26" s="22" t="s">
        <v>64</v>
      </c>
      <c r="C26" s="23">
        <v>16295364.608699478</v>
      </c>
      <c r="D26" s="23">
        <v>5145077.8523532469</v>
      </c>
      <c r="E26" s="23">
        <v>1009744.7638289054</v>
      </c>
      <c r="F26" s="23">
        <v>146150.22180049666</v>
      </c>
      <c r="G26" s="23">
        <v>21900.994666044629</v>
      </c>
      <c r="H26" s="24">
        <f>SUM(C26:G26)</f>
        <v>22618238.441348169</v>
      </c>
      <c r="I26" s="23">
        <v>38908.223609920882</v>
      </c>
      <c r="J26" s="23">
        <v>3481.7079698953107</v>
      </c>
      <c r="K26" s="23">
        <v>6642.7087838163416</v>
      </c>
      <c r="L26" s="23">
        <v>768687.75026733568</v>
      </c>
      <c r="M26" s="23">
        <v>6577.4470934923447</v>
      </c>
      <c r="N26" s="24">
        <f t="shared" si="0"/>
        <v>824297.83772446064</v>
      </c>
      <c r="O26" s="24">
        <f>H26+N26</f>
        <v>23442536.279072631</v>
      </c>
    </row>
    <row r="27" spans="1:15" x14ac:dyDescent="0.2">
      <c r="A27" s="21" t="s">
        <v>65</v>
      </c>
      <c r="B27" s="22" t="s">
        <v>66</v>
      </c>
      <c r="C27" s="23">
        <v>20166294.934573401</v>
      </c>
      <c r="D27" s="23">
        <v>6367280.5072741397</v>
      </c>
      <c r="E27" s="23">
        <v>1249607.5543559142</v>
      </c>
      <c r="F27" s="23">
        <v>180867.90620252086</v>
      </c>
      <c r="G27" s="23">
        <v>27103.530875288812</v>
      </c>
      <c r="H27" s="24">
        <f>SUM(C27:G27)</f>
        <v>27991154.433281265</v>
      </c>
      <c r="I27" s="23">
        <v>48150.792052797027</v>
      </c>
      <c r="J27" s="23">
        <v>4308.780532561972</v>
      </c>
      <c r="K27" s="23">
        <v>8220.6705842842075</v>
      </c>
      <c r="L27" s="23">
        <v>951287.94333384163</v>
      </c>
      <c r="M27" s="23">
        <v>8139.9061137365579</v>
      </c>
      <c r="N27" s="24">
        <f t="shared" si="0"/>
        <v>1020108.0926172214</v>
      </c>
      <c r="O27" s="24">
        <f>H27+N27</f>
        <v>29011262.525898486</v>
      </c>
    </row>
    <row r="28" spans="1:15" x14ac:dyDescent="0.2">
      <c r="A28" s="21" t="s">
        <v>67</v>
      </c>
      <c r="B28" s="22" t="s">
        <v>68</v>
      </c>
      <c r="C28" s="23">
        <v>16120967.076311348</v>
      </c>
      <c r="D28" s="23">
        <v>5090013.7956143012</v>
      </c>
      <c r="E28" s="23">
        <v>998938.1940231839</v>
      </c>
      <c r="F28" s="23">
        <v>144586.08140523499</v>
      </c>
      <c r="G28" s="23">
        <v>21666.604118896961</v>
      </c>
      <c r="H28" s="24">
        <f>SUM(C28:G28)</f>
        <v>22376171.751472965</v>
      </c>
      <c r="I28" s="23">
        <v>38491.816959924647</v>
      </c>
      <c r="J28" s="23">
        <v>3444.4457610999539</v>
      </c>
      <c r="K28" s="23">
        <v>6571.6166635668769</v>
      </c>
      <c r="L28" s="23">
        <v>760461.03978599806</v>
      </c>
      <c r="M28" s="23">
        <v>6507.0534220364661</v>
      </c>
      <c r="N28" s="24">
        <f t="shared" si="0"/>
        <v>815475.972592626</v>
      </c>
      <c r="O28" s="24">
        <f>H28+N28</f>
        <v>23191647.724065591</v>
      </c>
    </row>
    <row r="29" spans="1:15" x14ac:dyDescent="0.2">
      <c r="A29" s="21" t="s">
        <v>69</v>
      </c>
      <c r="B29" s="22" t="s">
        <v>70</v>
      </c>
      <c r="C29" s="23">
        <v>28372749.820146672</v>
      </c>
      <c r="D29" s="23">
        <v>8958376.214059243</v>
      </c>
      <c r="E29" s="23">
        <v>1758121.7882676821</v>
      </c>
      <c r="F29" s="23">
        <v>254470.13791214471</v>
      </c>
      <c r="G29" s="23">
        <v>38133.018646315752</v>
      </c>
      <c r="H29" s="24">
        <f>SUM(C29:G29)</f>
        <v>39381850.979032055</v>
      </c>
      <c r="I29" s="23">
        <v>67745.234362001385</v>
      </c>
      <c r="J29" s="23">
        <v>6062.1920128078946</v>
      </c>
      <c r="K29" s="23">
        <v>11565.983270524295</v>
      </c>
      <c r="L29" s="23">
        <v>1338404.2488072396</v>
      </c>
      <c r="M29" s="23">
        <v>11452.352575116956</v>
      </c>
      <c r="N29" s="24">
        <f t="shared" si="0"/>
        <v>1435230.0110276903</v>
      </c>
      <c r="O29" s="24">
        <f>H29+N29</f>
        <v>40817080.990059748</v>
      </c>
    </row>
    <row r="30" spans="1:15" x14ac:dyDescent="0.2">
      <c r="A30" s="21" t="s">
        <v>71</v>
      </c>
      <c r="B30" s="22" t="s">
        <v>72</v>
      </c>
      <c r="C30" s="23">
        <v>33208023.066125363</v>
      </c>
      <c r="D30" s="23">
        <v>10485059.285310058</v>
      </c>
      <c r="E30" s="23">
        <v>2057740.2355408687</v>
      </c>
      <c r="F30" s="23">
        <v>297836.84214584593</v>
      </c>
      <c r="G30" s="23">
        <v>44631.633197874362</v>
      </c>
      <c r="H30" s="24">
        <f>SUM(C30:G30)</f>
        <v>46093291.062320009</v>
      </c>
      <c r="I30" s="23">
        <v>79290.351466602442</v>
      </c>
      <c r="J30" s="23">
        <v>7095.3084726972302</v>
      </c>
      <c r="K30" s="23">
        <v>13537.05374574812</v>
      </c>
      <c r="L30" s="23">
        <v>1566494.5924498071</v>
      </c>
      <c r="M30" s="23">
        <v>13404.058150396015</v>
      </c>
      <c r="N30" s="24">
        <f t="shared" si="0"/>
        <v>1679821.3642852509</v>
      </c>
      <c r="O30" s="24">
        <f>H30+N30</f>
        <v>47773112.426605262</v>
      </c>
    </row>
    <row r="31" spans="1:15" x14ac:dyDescent="0.2">
      <c r="A31" s="21" t="s">
        <v>73</v>
      </c>
      <c r="B31" s="22" t="s">
        <v>74</v>
      </c>
      <c r="C31" s="23">
        <v>34268437.696653664</v>
      </c>
      <c r="D31" s="23">
        <v>10819873.262220386</v>
      </c>
      <c r="E31" s="23">
        <v>2123448.9905380951</v>
      </c>
      <c r="F31" s="23">
        <v>307347.51203103922</v>
      </c>
      <c r="G31" s="23">
        <v>46056.832064219299</v>
      </c>
      <c r="H31" s="24">
        <f>SUM(C31:G31)</f>
        <v>47565164.293507405</v>
      </c>
      <c r="I31" s="23">
        <v>81822.289263305676</v>
      </c>
      <c r="J31" s="23">
        <v>7321.8792895621018</v>
      </c>
      <c r="K31" s="23">
        <v>13969.325483745142</v>
      </c>
      <c r="L31" s="23">
        <v>1616516.6543223104</v>
      </c>
      <c r="M31" s="23">
        <v>13832.083008811365</v>
      </c>
      <c r="N31" s="24">
        <f t="shared" si="0"/>
        <v>1733462.2313677347</v>
      </c>
      <c r="O31" s="24">
        <f>H31+N31</f>
        <v>49298626.524875142</v>
      </c>
    </row>
    <row r="32" spans="1:15" x14ac:dyDescent="0.2">
      <c r="A32" s="21" t="s">
        <v>75</v>
      </c>
      <c r="B32" s="22" t="s">
        <v>76</v>
      </c>
      <c r="C32" s="23">
        <v>37022790.653044902</v>
      </c>
      <c r="D32" s="23">
        <v>11689529.187926199</v>
      </c>
      <c r="E32" s="23">
        <v>2294122.893346502</v>
      </c>
      <c r="F32" s="23">
        <v>332050.81294880621</v>
      </c>
      <c r="G32" s="23">
        <v>49758.686601068672</v>
      </c>
      <c r="H32" s="24">
        <f>SUM(C32:G32)</f>
        <v>51388252.233867474</v>
      </c>
      <c r="I32" s="23">
        <v>88398.820890631454</v>
      </c>
      <c r="J32" s="23">
        <v>7910.3811654300671</v>
      </c>
      <c r="K32" s="23">
        <v>15092.121138613944</v>
      </c>
      <c r="L32" s="23">
        <v>1746445.4671063002</v>
      </c>
      <c r="M32" s="23">
        <v>14943.847690516975</v>
      </c>
      <c r="N32" s="24">
        <f t="shared" si="0"/>
        <v>1872790.6379914926</v>
      </c>
      <c r="O32" s="24">
        <f>H32+N32</f>
        <v>53261042.871858969</v>
      </c>
    </row>
    <row r="33" spans="1:15" x14ac:dyDescent="0.2">
      <c r="A33" s="21" t="s">
        <v>77</v>
      </c>
      <c r="B33" s="22" t="s">
        <v>78</v>
      </c>
      <c r="C33" s="23">
        <v>19779600.363309436</v>
      </c>
      <c r="D33" s="23">
        <v>6245186.0514573418</v>
      </c>
      <c r="E33" s="23">
        <v>1225645.9660201489</v>
      </c>
      <c r="F33" s="23">
        <v>177399.71149093364</v>
      </c>
      <c r="G33" s="23">
        <v>26583.812786985385</v>
      </c>
      <c r="H33" s="24">
        <f>SUM(C33:G33)</f>
        <v>27454415.905064844</v>
      </c>
      <c r="I33" s="23">
        <v>47227.486609269319</v>
      </c>
      <c r="J33" s="23">
        <v>4226.1584125287545</v>
      </c>
      <c r="K33" s="23">
        <v>8063.0368346338355</v>
      </c>
      <c r="L33" s="23">
        <v>933046.72031347407</v>
      </c>
      <c r="M33" s="23">
        <v>7983.8210463013929</v>
      </c>
      <c r="N33" s="24">
        <f t="shared" si="0"/>
        <v>1000547.2232162073</v>
      </c>
      <c r="O33" s="24">
        <f>H33+N33</f>
        <v>28454963.128281049</v>
      </c>
    </row>
    <row r="34" spans="1:15" x14ac:dyDescent="0.2">
      <c r="A34" s="21" t="s">
        <v>79</v>
      </c>
      <c r="B34" s="22" t="s">
        <v>80</v>
      </c>
      <c r="C34" s="23">
        <v>17746225.194337901</v>
      </c>
      <c r="D34" s="23">
        <v>5603170.7422806891</v>
      </c>
      <c r="E34" s="23">
        <v>1099647.5622364986</v>
      </c>
      <c r="F34" s="23">
        <v>159162.73189060239</v>
      </c>
      <c r="G34" s="23">
        <v>23850.953486252791</v>
      </c>
      <c r="H34" s="24">
        <f>SUM(C34:G34)</f>
        <v>24632057.184231944</v>
      </c>
      <c r="I34" s="23">
        <v>42372.423979067804</v>
      </c>
      <c r="J34" s="23">
        <v>3791.7024367590639</v>
      </c>
      <c r="K34" s="23">
        <v>7234.1435008504168</v>
      </c>
      <c r="L34" s="23">
        <v>837127.99608611001</v>
      </c>
      <c r="M34" s="23">
        <v>7163.0712247238371</v>
      </c>
      <c r="N34" s="24">
        <f t="shared" si="0"/>
        <v>897689.3372275111</v>
      </c>
      <c r="O34" s="24">
        <f>H34+N34</f>
        <v>25529746.521459457</v>
      </c>
    </row>
    <row r="35" spans="1:15" x14ac:dyDescent="0.2">
      <c r="A35" s="21" t="s">
        <v>81</v>
      </c>
      <c r="B35" s="22" t="s">
        <v>82</v>
      </c>
      <c r="C35" s="23">
        <v>21706340.962520741</v>
      </c>
      <c r="D35" s="23">
        <v>6853532.6961798305</v>
      </c>
      <c r="E35" s="23">
        <v>1345036.7423561106</v>
      </c>
      <c r="F35" s="23">
        <v>194680.30463436182</v>
      </c>
      <c r="G35" s="23">
        <v>29173.355064772211</v>
      </c>
      <c r="H35" s="24">
        <f>SUM(C35:G35)</f>
        <v>30128764.060755815</v>
      </c>
      <c r="I35" s="23">
        <v>51827.939306866829</v>
      </c>
      <c r="J35" s="23">
        <v>4637.8305819635852</v>
      </c>
      <c r="K35" s="23">
        <v>8848.4612181842185</v>
      </c>
      <c r="L35" s="23">
        <v>1023935.2602216756</v>
      </c>
      <c r="M35" s="23">
        <v>8761.5289809511323</v>
      </c>
      <c r="N35" s="24">
        <f t="shared" si="0"/>
        <v>1098011.0203096413</v>
      </c>
      <c r="O35" s="24">
        <f>H35+N35</f>
        <v>31226775.081065457</v>
      </c>
    </row>
    <row r="36" spans="1:15" x14ac:dyDescent="0.2">
      <c r="A36" s="21" t="s">
        <v>83</v>
      </c>
      <c r="B36" s="22" t="s">
        <v>84</v>
      </c>
      <c r="C36" s="23">
        <v>17293825.119066413</v>
      </c>
      <c r="D36" s="23">
        <v>5460330.5135668358</v>
      </c>
      <c r="E36" s="23">
        <v>1071614.5222812395</v>
      </c>
      <c r="F36" s="23">
        <v>155105.23622044164</v>
      </c>
      <c r="G36" s="23">
        <v>23242.927101243306</v>
      </c>
      <c r="H36" s="24">
        <f>SUM(C36:G36)</f>
        <v>24004118.318236176</v>
      </c>
      <c r="I36" s="23">
        <v>41292.234384512129</v>
      </c>
      <c r="J36" s="23">
        <v>3695.0415159710092</v>
      </c>
      <c r="K36" s="23">
        <v>7049.7252919936027</v>
      </c>
      <c r="L36" s="23">
        <v>815787.30169651902</v>
      </c>
      <c r="M36" s="23">
        <v>6980.4648436060079</v>
      </c>
      <c r="N36" s="24">
        <f t="shared" si="0"/>
        <v>874804.76773260173</v>
      </c>
      <c r="O36" s="24">
        <f>H36+N36</f>
        <v>24878923.085968778</v>
      </c>
    </row>
    <row r="37" spans="1:15" x14ac:dyDescent="0.2">
      <c r="A37" s="21" t="s">
        <v>85</v>
      </c>
      <c r="B37" s="22" t="s">
        <v>86</v>
      </c>
      <c r="C37" s="23">
        <v>17710572.576177426</v>
      </c>
      <c r="D37" s="23">
        <v>5591913.8296260349</v>
      </c>
      <c r="E37" s="23">
        <v>1097438.3422915142</v>
      </c>
      <c r="F37" s="23">
        <v>158842.96991061332</v>
      </c>
      <c r="G37" s="23">
        <v>23803.036313552879</v>
      </c>
      <c r="H37" s="24">
        <f>SUM(C37:G37)</f>
        <v>24582570.754319143</v>
      </c>
      <c r="I37" s="23">
        <v>42287.296700668259</v>
      </c>
      <c r="J37" s="23">
        <v>3784.0848100426483</v>
      </c>
      <c r="K37" s="23">
        <v>7219.6099224060163</v>
      </c>
      <c r="L37" s="23">
        <v>835446.18463217758</v>
      </c>
      <c r="M37" s="23">
        <v>7148.6804322913795</v>
      </c>
      <c r="N37" s="24">
        <f t="shared" si="0"/>
        <v>895885.85649758589</v>
      </c>
      <c r="O37" s="24">
        <f>H37+N37</f>
        <v>25478456.610816728</v>
      </c>
    </row>
    <row r="38" spans="1:15" x14ac:dyDescent="0.2">
      <c r="A38" s="21" t="s">
        <v>87</v>
      </c>
      <c r="B38" s="22" t="s">
        <v>88</v>
      </c>
      <c r="C38" s="23">
        <v>17981251.362203609</v>
      </c>
      <c r="D38" s="23">
        <v>5677377.6078554401</v>
      </c>
      <c r="E38" s="23">
        <v>1114210.9947256667</v>
      </c>
      <c r="F38" s="23">
        <v>161270.63971514758</v>
      </c>
      <c r="G38" s="23">
        <v>24166.82901112812</v>
      </c>
      <c r="H38" s="24">
        <f>SUM(C38:G38)</f>
        <v>24958277.433510989</v>
      </c>
      <c r="I38" s="23">
        <v>42933.59280916689</v>
      </c>
      <c r="J38" s="23">
        <v>3841.9187100025079</v>
      </c>
      <c r="K38" s="23">
        <v>7329.9505249457716</v>
      </c>
      <c r="L38" s="23">
        <v>848214.69101861853</v>
      </c>
      <c r="M38" s="23">
        <v>7257.9369869724269</v>
      </c>
      <c r="N38" s="24">
        <f t="shared" si="0"/>
        <v>909578.09004970617</v>
      </c>
      <c r="O38" s="24">
        <f>H38+N38</f>
        <v>25867855.523560695</v>
      </c>
    </row>
    <row r="39" spans="1:15" x14ac:dyDescent="0.2">
      <c r="A39" s="21" t="s">
        <v>89</v>
      </c>
      <c r="B39" s="22" t="s">
        <v>90</v>
      </c>
      <c r="C39" s="23">
        <v>15670383.760039331</v>
      </c>
      <c r="D39" s="23">
        <v>4947747.1880936958</v>
      </c>
      <c r="E39" s="23">
        <v>971017.72981758777</v>
      </c>
      <c r="F39" s="23">
        <v>140544.8799228452</v>
      </c>
      <c r="G39" s="23">
        <v>21061.019460728967</v>
      </c>
      <c r="H39" s="24">
        <f>SUM(C39:G39)</f>
        <v>21750754.577334192</v>
      </c>
      <c r="I39" s="23">
        <v>37415.96521647535</v>
      </c>
      <c r="J39" s="23">
        <v>3348.1730135402818</v>
      </c>
      <c r="K39" s="23">
        <v>6387.9390457464506</v>
      </c>
      <c r="L39" s="23">
        <v>739206.0458653206</v>
      </c>
      <c r="M39" s="23">
        <v>6325.1803559740283</v>
      </c>
      <c r="N39" s="24">
        <f t="shared" si="0"/>
        <v>792683.30349705671</v>
      </c>
      <c r="O39" s="24">
        <f>H39+N39</f>
        <v>22543437.880831249</v>
      </c>
    </row>
    <row r="40" spans="1:15" x14ac:dyDescent="0.2">
      <c r="A40" s="21" t="s">
        <v>91</v>
      </c>
      <c r="B40" s="22" t="s">
        <v>92</v>
      </c>
      <c r="C40" s="23">
        <v>15388597.977364235</v>
      </c>
      <c r="D40" s="23">
        <v>4858776.5007624235</v>
      </c>
      <c r="E40" s="23">
        <v>953556.83063490177</v>
      </c>
      <c r="F40" s="23">
        <v>138017.59344432072</v>
      </c>
      <c r="G40" s="23">
        <v>20682.298942868332</v>
      </c>
      <c r="H40" s="24">
        <f>SUM(C40:G40)</f>
        <v>21359631.201148752</v>
      </c>
      <c r="I40" s="23">
        <v>36743.149080985742</v>
      </c>
      <c r="J40" s="23">
        <v>3287.9659651616707</v>
      </c>
      <c r="K40" s="23">
        <v>6273.0707418650418</v>
      </c>
      <c r="L40" s="23">
        <v>725913.59831700334</v>
      </c>
      <c r="M40" s="23">
        <v>6211.4405826243537</v>
      </c>
      <c r="N40" s="24">
        <f t="shared" si="0"/>
        <v>778429.22468764021</v>
      </c>
      <c r="O40" s="24">
        <f>H40+N40</f>
        <v>22138060.425836392</v>
      </c>
    </row>
    <row r="41" spans="1:15" x14ac:dyDescent="0.2">
      <c r="A41" s="21" t="s">
        <v>93</v>
      </c>
      <c r="B41" s="22" t="s">
        <v>94</v>
      </c>
      <c r="C41" s="23">
        <v>63918556.740166061</v>
      </c>
      <c r="D41" s="23">
        <v>20181564.422476541</v>
      </c>
      <c r="E41" s="23">
        <v>3960723.1583776437</v>
      </c>
      <c r="F41" s="23">
        <v>573274.14691633929</v>
      </c>
      <c r="G41" s="23">
        <v>85906.636877600453</v>
      </c>
      <c r="H41" s="24">
        <f>SUM(C41:G41)</f>
        <v>88720025.104814187</v>
      </c>
      <c r="I41" s="23">
        <v>152617.48099469367</v>
      </c>
      <c r="J41" s="23">
        <v>13656.997174990061</v>
      </c>
      <c r="K41" s="23">
        <v>26056.020745929829</v>
      </c>
      <c r="L41" s="23">
        <v>3015177.1844799859</v>
      </c>
      <c r="M41" s="23">
        <v>25800.031809437631</v>
      </c>
      <c r="N41" s="24">
        <f t="shared" si="0"/>
        <v>3233307.715205037</v>
      </c>
      <c r="O41" s="24">
        <f>H41+N41</f>
        <v>91953332.82001923</v>
      </c>
    </row>
    <row r="42" spans="1:15" x14ac:dyDescent="0.2">
      <c r="A42" s="21" t="s">
        <v>95</v>
      </c>
      <c r="B42" s="22" t="s">
        <v>96</v>
      </c>
      <c r="C42" s="23">
        <v>18778721.777169954</v>
      </c>
      <c r="D42" s="23">
        <v>5929169.910051601</v>
      </c>
      <c r="E42" s="23">
        <v>1163626.3711322087</v>
      </c>
      <c r="F42" s="23">
        <v>168423.00978021772</v>
      </c>
      <c r="G42" s="23">
        <v>25238.630454293263</v>
      </c>
      <c r="H42" s="24">
        <f>SUM(C42:G42)</f>
        <v>26065179.698588278</v>
      </c>
      <c r="I42" s="23">
        <v>44837.702227574264</v>
      </c>
      <c r="J42" s="23">
        <v>4012.3082143933298</v>
      </c>
      <c r="K42" s="23">
        <v>7655.0346122022493</v>
      </c>
      <c r="L42" s="23">
        <v>885833.10299683083</v>
      </c>
      <c r="M42" s="23">
        <v>7579.8272661421379</v>
      </c>
      <c r="N42" s="24">
        <f t="shared" si="0"/>
        <v>949917.97531714279</v>
      </c>
      <c r="O42" s="24">
        <f>H42+N42</f>
        <v>27015097.673905421</v>
      </c>
    </row>
    <row r="43" spans="1:15" x14ac:dyDescent="0.2">
      <c r="A43" s="21" t="s">
        <v>97</v>
      </c>
      <c r="B43" s="22" t="s">
        <v>98</v>
      </c>
      <c r="C43" s="23">
        <v>15880510.636015683</v>
      </c>
      <c r="D43" s="23">
        <v>5014092.3826770028</v>
      </c>
      <c r="E43" s="23">
        <v>984038.27387117548</v>
      </c>
      <c r="F43" s="23">
        <v>142429.4704347871</v>
      </c>
      <c r="G43" s="23">
        <v>21343.430299667416</v>
      </c>
      <c r="H43" s="24">
        <f>SUM(C43:G43)</f>
        <v>22042414.193298317</v>
      </c>
      <c r="I43" s="23">
        <v>37917.682341146334</v>
      </c>
      <c r="J43" s="23">
        <v>3393.069242397014</v>
      </c>
      <c r="K43" s="23">
        <v>6473.5960211061074</v>
      </c>
      <c r="L43" s="23">
        <v>749118.1871057034</v>
      </c>
      <c r="M43" s="23">
        <v>6409.99578924868</v>
      </c>
      <c r="N43" s="24">
        <f t="shared" si="0"/>
        <v>803312.53049960162</v>
      </c>
      <c r="O43" s="24">
        <f>H43+N43</f>
        <v>22845726.723797917</v>
      </c>
    </row>
    <row r="44" spans="1:15" x14ac:dyDescent="0.2">
      <c r="A44" s="21" t="s">
        <v>99</v>
      </c>
      <c r="B44" s="22" t="s">
        <v>100</v>
      </c>
      <c r="C44" s="23">
        <v>19140889.62534526</v>
      </c>
      <c r="D44" s="23">
        <v>6043520.3292798037</v>
      </c>
      <c r="E44" s="23">
        <v>1186068.1573151927</v>
      </c>
      <c r="F44" s="23">
        <v>171671.22868239382</v>
      </c>
      <c r="G44" s="23">
        <v>25725.384589691112</v>
      </c>
      <c r="H44" s="24">
        <f>SUM(C44:G44)</f>
        <v>26567874.725212343</v>
      </c>
      <c r="I44" s="23">
        <v>45702.445543204398</v>
      </c>
      <c r="J44" s="23">
        <v>4089.6898940127357</v>
      </c>
      <c r="K44" s="23">
        <v>7802.6701885799403</v>
      </c>
      <c r="L44" s="23">
        <v>902917.34720480721</v>
      </c>
      <c r="M44" s="23">
        <v>7726.0123879567982</v>
      </c>
      <c r="N44" s="24">
        <f t="shared" si="0"/>
        <v>968238.16521856107</v>
      </c>
      <c r="O44" s="24">
        <f>H44+N44</f>
        <v>27536112.890430905</v>
      </c>
    </row>
    <row r="45" spans="1:15" x14ac:dyDescent="0.2">
      <c r="A45" s="21" t="s">
        <v>101</v>
      </c>
      <c r="B45" s="22" t="s">
        <v>102</v>
      </c>
      <c r="C45" s="23">
        <v>17267528.694757331</v>
      </c>
      <c r="D45" s="23">
        <v>5452027.7137487503</v>
      </c>
      <c r="E45" s="23">
        <v>1069985.0603212817</v>
      </c>
      <c r="F45" s="23">
        <v>154869.3882760955</v>
      </c>
      <c r="G45" s="23">
        <v>23207.584667222422</v>
      </c>
      <c r="H45" s="24">
        <f>SUM(C45:G45)</f>
        <v>23967618.44177068</v>
      </c>
      <c r="I45" s="23">
        <v>41229.446764736327</v>
      </c>
      <c r="J45" s="23">
        <v>3689.4229568104611</v>
      </c>
      <c r="K45" s="23">
        <v>7039.0057105092064</v>
      </c>
      <c r="L45" s="23">
        <v>814546.8422328853</v>
      </c>
      <c r="M45" s="23">
        <v>6969.8505772919743</v>
      </c>
      <c r="N45" s="24">
        <f t="shared" si="0"/>
        <v>873474.56824223325</v>
      </c>
      <c r="O45" s="24">
        <f>H45+N45</f>
        <v>24841093.010012913</v>
      </c>
    </row>
    <row r="46" spans="1:15" x14ac:dyDescent="0.2">
      <c r="A46" s="21" t="s">
        <v>103</v>
      </c>
      <c r="B46" s="22" t="s">
        <v>104</v>
      </c>
      <c r="C46" s="23">
        <v>27234802.38842167</v>
      </c>
      <c r="D46" s="23">
        <v>8599082.1283666231</v>
      </c>
      <c r="E46" s="23">
        <v>1687608.7013691266</v>
      </c>
      <c r="F46" s="23">
        <v>244264.09014717923</v>
      </c>
      <c r="G46" s="23">
        <v>36603.615577964432</v>
      </c>
      <c r="H46" s="24">
        <f>SUM(C46:G46)</f>
        <v>37802360.923882566</v>
      </c>
      <c r="I46" s="23">
        <v>65028.172535336002</v>
      </c>
      <c r="J46" s="23">
        <v>5819.0553455716372</v>
      </c>
      <c r="K46" s="23">
        <v>11102.105745733874</v>
      </c>
      <c r="L46" s="23">
        <v>1284724.7962622992</v>
      </c>
      <c r="M46" s="23">
        <v>10993.032442853646</v>
      </c>
      <c r="N46" s="24">
        <f t="shared" si="0"/>
        <v>1377667.1623317942</v>
      </c>
      <c r="O46" s="24">
        <f>H46+N46</f>
        <v>39180028.086214364</v>
      </c>
    </row>
    <row r="47" spans="1:15" x14ac:dyDescent="0.2">
      <c r="A47" s="21" t="s">
        <v>105</v>
      </c>
      <c r="B47" s="22" t="s">
        <v>106</v>
      </c>
      <c r="C47" s="23">
        <v>15960334.884312874</v>
      </c>
      <c r="D47" s="23">
        <v>5039295.9900743701</v>
      </c>
      <c r="E47" s="23">
        <v>988984.59564305143</v>
      </c>
      <c r="F47" s="23">
        <v>143145.39989533223</v>
      </c>
      <c r="G47" s="23">
        <v>21450.71421004058</v>
      </c>
      <c r="H47" s="24">
        <f>SUM(C47:G47)</f>
        <v>22153211.584135666</v>
      </c>
      <c r="I47" s="23">
        <v>38108.277628629672</v>
      </c>
      <c r="J47" s="23">
        <v>3410.1246890323632</v>
      </c>
      <c r="K47" s="23">
        <v>6506.1359027263197</v>
      </c>
      <c r="L47" s="23">
        <v>752883.67031603865</v>
      </c>
      <c r="M47" s="23">
        <v>6442.2159808528786</v>
      </c>
      <c r="N47" s="24">
        <f t="shared" si="0"/>
        <v>807350.42451727984</v>
      </c>
      <c r="O47" s="24">
        <f>H47+N47</f>
        <v>22960562.008652948</v>
      </c>
    </row>
    <row r="48" spans="1:15" x14ac:dyDescent="0.2">
      <c r="A48" s="21" t="s">
        <v>107</v>
      </c>
      <c r="B48" s="22" t="s">
        <v>108</v>
      </c>
      <c r="C48" s="23">
        <v>22222073.763576187</v>
      </c>
      <c r="D48" s="23">
        <v>7016369.5197895262</v>
      </c>
      <c r="E48" s="23">
        <v>1376994.2043648181</v>
      </c>
      <c r="F48" s="23">
        <v>199305.82023797129</v>
      </c>
      <c r="G48" s="23">
        <v>29866.500728968615</v>
      </c>
      <c r="H48" s="24">
        <f>SUM(C48:G48)</f>
        <v>30844609.80869747</v>
      </c>
      <c r="I48" s="23">
        <v>53059.347601697096</v>
      </c>
      <c r="J48" s="23">
        <v>4748.0233298332805</v>
      </c>
      <c r="K48" s="23">
        <v>9058.6966372704701</v>
      </c>
      <c r="L48" s="23">
        <v>1048263.4968768248</v>
      </c>
      <c r="M48" s="23">
        <v>8969.6989295701296</v>
      </c>
      <c r="N48" s="24">
        <f t="shared" si="0"/>
        <v>1124099.2633751957</v>
      </c>
      <c r="O48" s="24">
        <f>H48+N48</f>
        <v>31968709.072072666</v>
      </c>
    </row>
    <row r="49" spans="1:15" x14ac:dyDescent="0.2">
      <c r="A49" s="21" t="s">
        <v>109</v>
      </c>
      <c r="B49" s="22" t="s">
        <v>110</v>
      </c>
      <c r="C49" s="23">
        <v>29964569.495406009</v>
      </c>
      <c r="D49" s="23">
        <v>9460975.3490147498</v>
      </c>
      <c r="E49" s="23">
        <v>1856759.1382533859</v>
      </c>
      <c r="F49" s="23">
        <v>268746.88496212149</v>
      </c>
      <c r="G49" s="23">
        <v>40272.426696047136</v>
      </c>
      <c r="H49" s="24">
        <f>SUM(C49:G49)</f>
        <v>41591323.294332311</v>
      </c>
      <c r="I49" s="23">
        <v>71546.000859646811</v>
      </c>
      <c r="J49" s="23">
        <v>6402.3041479501662</v>
      </c>
      <c r="K49" s="23">
        <v>12214.879124836865</v>
      </c>
      <c r="L49" s="23">
        <v>1413493.8411170144</v>
      </c>
      <c r="M49" s="23">
        <v>12094.873313242009</v>
      </c>
      <c r="N49" s="24">
        <f t="shared" si="0"/>
        <v>1515751.8985626902</v>
      </c>
      <c r="O49" s="24">
        <f>H49+N49</f>
        <v>43107075.192895003</v>
      </c>
    </row>
    <row r="50" spans="1:15" x14ac:dyDescent="0.2">
      <c r="A50" s="21" t="s">
        <v>111</v>
      </c>
      <c r="B50" s="22" t="s">
        <v>112</v>
      </c>
      <c r="C50" s="23">
        <v>26888478.784631044</v>
      </c>
      <c r="D50" s="23">
        <v>8489734.3508606777</v>
      </c>
      <c r="E50" s="23">
        <v>1666148.7062161949</v>
      </c>
      <c r="F50" s="23">
        <v>241157.97544989127</v>
      </c>
      <c r="G50" s="23">
        <v>36138.156130969634</v>
      </c>
      <c r="H50" s="24">
        <f>SUM(C50:G50)</f>
        <v>37321657.973288774</v>
      </c>
      <c r="I50" s="23">
        <v>64201.260309604906</v>
      </c>
      <c r="J50" s="23">
        <v>5745.0589864575268</v>
      </c>
      <c r="K50" s="23">
        <v>10960.928981654919</v>
      </c>
      <c r="L50" s="23">
        <v>1268387.9594835644</v>
      </c>
      <c r="M50" s="23">
        <v>10853.24267834943</v>
      </c>
      <c r="N50" s="24">
        <f t="shared" si="0"/>
        <v>1360148.450439631</v>
      </c>
      <c r="O50" s="24">
        <f>H50+N50</f>
        <v>38681806.423728406</v>
      </c>
    </row>
    <row r="51" spans="1:15" x14ac:dyDescent="0.2">
      <c r="A51" s="21" t="s">
        <v>113</v>
      </c>
      <c r="B51" s="22" t="s">
        <v>114</v>
      </c>
      <c r="C51" s="23">
        <v>20837896.126001701</v>
      </c>
      <c r="D51" s="23">
        <v>6579331.0197117114</v>
      </c>
      <c r="E51" s="23">
        <v>1291223.4250473832</v>
      </c>
      <c r="F51" s="23">
        <v>186891.37762802813</v>
      </c>
      <c r="G51" s="23">
        <v>28006.163891755838</v>
      </c>
      <c r="H51" s="24">
        <f>SUM(C51:G51)</f>
        <v>28923348.112280577</v>
      </c>
      <c r="I51" s="23">
        <v>49754.365213647397</v>
      </c>
      <c r="J51" s="23">
        <v>4452.2765068428271</v>
      </c>
      <c r="K51" s="23">
        <v>8494.4448287181476</v>
      </c>
      <c r="L51" s="23">
        <v>982968.83058691199</v>
      </c>
      <c r="M51" s="23">
        <v>8410.9906467078399</v>
      </c>
      <c r="N51" s="24">
        <f t="shared" si="0"/>
        <v>1054080.9077828282</v>
      </c>
      <c r="O51" s="24">
        <f>H51+N51</f>
        <v>29977429.020063404</v>
      </c>
    </row>
    <row r="52" spans="1:15" x14ac:dyDescent="0.2">
      <c r="A52" s="21" t="s">
        <v>115</v>
      </c>
      <c r="B52" s="22" t="s">
        <v>116</v>
      </c>
      <c r="C52" s="23">
        <v>23499600.59355532</v>
      </c>
      <c r="D52" s="23">
        <v>7419734.2284996109</v>
      </c>
      <c r="E52" s="23">
        <v>1456156.3500546236</v>
      </c>
      <c r="F52" s="23">
        <v>210763.73075676124</v>
      </c>
      <c r="G52" s="23">
        <v>31583.49871956067</v>
      </c>
      <c r="H52" s="24">
        <f>SUM(C52:G52)</f>
        <v>32617838.401585873</v>
      </c>
      <c r="I52" s="23">
        <v>56109.681286281557</v>
      </c>
      <c r="J52" s="23">
        <v>5020.9828770727963</v>
      </c>
      <c r="K52" s="23">
        <v>9579.4728763325256</v>
      </c>
      <c r="L52" s="23">
        <v>1108527.2128736156</v>
      </c>
      <c r="M52" s="23">
        <v>9485.3587712786575</v>
      </c>
      <c r="N52" s="24">
        <f t="shared" si="0"/>
        <v>1188722.7086845811</v>
      </c>
      <c r="O52" s="24">
        <f>H52+N52</f>
        <v>33806561.110270455</v>
      </c>
    </row>
    <row r="53" spans="1:15" x14ac:dyDescent="0.2">
      <c r="A53" s="21" t="s">
        <v>117</v>
      </c>
      <c r="B53" s="22" t="s">
        <v>118</v>
      </c>
      <c r="C53" s="23">
        <v>38504397.130359687</v>
      </c>
      <c r="D53" s="23">
        <v>12157329.74688183</v>
      </c>
      <c r="E53" s="23">
        <v>2385930.8656409611</v>
      </c>
      <c r="F53" s="23">
        <v>345339.0774633055</v>
      </c>
      <c r="G53" s="23">
        <v>51749.967946165132</v>
      </c>
      <c r="H53" s="24">
        <f>SUM(C53:G53)</f>
        <v>53444746.788291946</v>
      </c>
      <c r="I53" s="23">
        <v>91936.432813134583</v>
      </c>
      <c r="J53" s="23">
        <v>8226.9448756744805</v>
      </c>
      <c r="K53" s="23">
        <v>15696.089236128246</v>
      </c>
      <c r="L53" s="23">
        <v>1816336.0634308895</v>
      </c>
      <c r="M53" s="23">
        <v>15541.882067281456</v>
      </c>
      <c r="N53" s="24">
        <f t="shared" si="0"/>
        <v>1947737.4124231082</v>
      </c>
      <c r="O53" s="24">
        <f>H53+N53</f>
        <v>55392484.200715058</v>
      </c>
    </row>
    <row r="54" spans="1:15" x14ac:dyDescent="0.2">
      <c r="A54" s="21" t="s">
        <v>119</v>
      </c>
      <c r="B54" s="22" t="s">
        <v>120</v>
      </c>
      <c r="C54" s="23">
        <v>21970214.991324965</v>
      </c>
      <c r="D54" s="23">
        <v>6936847.9489534339</v>
      </c>
      <c r="E54" s="23">
        <v>1361387.7369667655</v>
      </c>
      <c r="F54" s="23">
        <v>197046.94378378836</v>
      </c>
      <c r="G54" s="23">
        <v>29528.002158355117</v>
      </c>
      <c r="H54" s="24">
        <f>SUM(C54:G54)</f>
        <v>30495025.623187311</v>
      </c>
      <c r="I54" s="23">
        <v>52457.987787775586</v>
      </c>
      <c r="J54" s="23">
        <v>4694.2105606383539</v>
      </c>
      <c r="K54" s="23">
        <v>8956.0279017810408</v>
      </c>
      <c r="L54" s="23">
        <v>1036382.7714266235</v>
      </c>
      <c r="M54" s="23">
        <v>8868.0388692220495</v>
      </c>
      <c r="N54" s="24">
        <f t="shared" si="0"/>
        <v>1111359.0365460406</v>
      </c>
      <c r="O54" s="24">
        <f>H54+N54</f>
        <v>31606384.659733351</v>
      </c>
    </row>
    <row r="55" spans="1:15" x14ac:dyDescent="0.2">
      <c r="A55" s="21" t="s">
        <v>121</v>
      </c>
      <c r="B55" s="22" t="s">
        <v>122</v>
      </c>
      <c r="C55" s="23">
        <v>124629857.53400047</v>
      </c>
      <c r="D55" s="23">
        <v>39350473.900890671</v>
      </c>
      <c r="E55" s="23">
        <v>7722708.2108071344</v>
      </c>
      <c r="F55" s="23">
        <v>1117782.9866926905</v>
      </c>
      <c r="G55" s="23">
        <v>167502.71691526682</v>
      </c>
      <c r="H55" s="24">
        <f>SUM(C55:G55)</f>
        <v>172988325.34930626</v>
      </c>
      <c r="I55" s="23">
        <v>297577.03996489337</v>
      </c>
      <c r="J55" s="23">
        <v>26628.724099330098</v>
      </c>
      <c r="K55" s="23">
        <v>50804.622617950539</v>
      </c>
      <c r="L55" s="23">
        <v>5879061.1382088764</v>
      </c>
      <c r="M55" s="23">
        <v>50305.489560003152</v>
      </c>
      <c r="N55" s="24">
        <f t="shared" si="0"/>
        <v>6304377.0144510539</v>
      </c>
      <c r="O55" s="24">
        <f>H55+N55</f>
        <v>179292702.36375731</v>
      </c>
    </row>
    <row r="56" spans="1:15" x14ac:dyDescent="0.2">
      <c r="A56" s="21" t="s">
        <v>123</v>
      </c>
      <c r="B56" s="22" t="s">
        <v>124</v>
      </c>
      <c r="C56" s="23">
        <v>44549857.482468069</v>
      </c>
      <c r="D56" s="23">
        <v>14066115.767435618</v>
      </c>
      <c r="E56" s="23">
        <v>2760538.7423016527</v>
      </c>
      <c r="F56" s="23">
        <v>399559.73423063289</v>
      </c>
      <c r="G56" s="23">
        <v>59875.075797671918</v>
      </c>
      <c r="H56" s="24">
        <f>SUM(C56:G56)</f>
        <v>61835946.802233636</v>
      </c>
      <c r="I56" s="23">
        <v>106371.09744648497</v>
      </c>
      <c r="J56" s="23">
        <v>9518.6329105887071</v>
      </c>
      <c r="K56" s="23">
        <v>18160.485311176781</v>
      </c>
      <c r="L56" s="23">
        <v>2101513.5620007389</v>
      </c>
      <c r="M56" s="23">
        <v>17982.066535481092</v>
      </c>
      <c r="N56" s="24">
        <f t="shared" si="0"/>
        <v>2253545.8442044705</v>
      </c>
      <c r="O56" s="24">
        <f>H56+N56</f>
        <v>64089492.646438107</v>
      </c>
    </row>
    <row r="57" spans="1:15" x14ac:dyDescent="0.2">
      <c r="A57" s="21" t="s">
        <v>125</v>
      </c>
      <c r="B57" s="22" t="s">
        <v>126</v>
      </c>
      <c r="C57" s="23">
        <v>16662847.124690009</v>
      </c>
      <c r="D57" s="23">
        <v>5261106.3180888677</v>
      </c>
      <c r="E57" s="23">
        <v>1032515.8742170716</v>
      </c>
      <c r="F57" s="23">
        <v>149446.10701138346</v>
      </c>
      <c r="G57" s="23">
        <v>22394.891723019755</v>
      </c>
      <c r="H57" s="24">
        <f>SUM(C57:G57)</f>
        <v>23128310.315730352</v>
      </c>
      <c r="I57" s="23">
        <v>39785.656686641531</v>
      </c>
      <c r="J57" s="23">
        <v>3560.2251946058491</v>
      </c>
      <c r="K57" s="23">
        <v>6792.5108530235584</v>
      </c>
      <c r="L57" s="23">
        <v>786022.69890227064</v>
      </c>
      <c r="M57" s="23">
        <v>6725.7774232979618</v>
      </c>
      <c r="N57" s="24">
        <f t="shared" si="0"/>
        <v>842886.86905983952</v>
      </c>
      <c r="O57" s="24">
        <f>H57+N57</f>
        <v>23971197.18479019</v>
      </c>
    </row>
    <row r="58" spans="1:15" x14ac:dyDescent="0.2">
      <c r="A58" s="21" t="s">
        <v>127</v>
      </c>
      <c r="B58" s="22" t="s">
        <v>128</v>
      </c>
      <c r="C58" s="23">
        <v>31446357.703751795</v>
      </c>
      <c r="D58" s="23">
        <v>9928833.2874967139</v>
      </c>
      <c r="E58" s="23">
        <v>1948578.3715390156</v>
      </c>
      <c r="F58" s="23">
        <v>282036.77938985842</v>
      </c>
      <c r="G58" s="23">
        <v>42263.952287923959</v>
      </c>
      <c r="H58" s="24">
        <f>SUM(C58:G58)</f>
        <v>43648070.094465315</v>
      </c>
      <c r="I58" s="23">
        <v>75084.046698896258</v>
      </c>
      <c r="J58" s="23">
        <v>6718.9066872968551</v>
      </c>
      <c r="K58" s="23">
        <v>12818.921303928651</v>
      </c>
      <c r="L58" s="23">
        <v>1483393.0100891467</v>
      </c>
      <c r="M58" s="23">
        <v>12692.981043765079</v>
      </c>
      <c r="N58" s="24">
        <f t="shared" si="0"/>
        <v>1590707.8658230335</v>
      </c>
      <c r="O58" s="24">
        <f>H58+N58</f>
        <v>45238777.960288346</v>
      </c>
    </row>
    <row r="59" spans="1:15" x14ac:dyDescent="0.2">
      <c r="A59" s="21" t="s">
        <v>129</v>
      </c>
      <c r="B59" s="22" t="s">
        <v>130</v>
      </c>
      <c r="C59" s="23">
        <v>28352300.765623547</v>
      </c>
      <c r="D59" s="23">
        <v>8951919.6553964</v>
      </c>
      <c r="E59" s="23">
        <v>1756854.659472113</v>
      </c>
      <c r="F59" s="23">
        <v>254286.73398557227</v>
      </c>
      <c r="G59" s="23">
        <v>38105.53508612603</v>
      </c>
      <c r="H59" s="24">
        <f>SUM(C59:G59)</f>
        <v>39353467.349563763</v>
      </c>
      <c r="I59" s="23">
        <v>67696.408428669863</v>
      </c>
      <c r="J59" s="23">
        <v>6057.8228171611772</v>
      </c>
      <c r="K59" s="23">
        <v>11557.647334669937</v>
      </c>
      <c r="L59" s="23">
        <v>1337439.6224798185</v>
      </c>
      <c r="M59" s="23">
        <v>11444.098536163696</v>
      </c>
      <c r="N59" s="24">
        <f t="shared" si="0"/>
        <v>1434195.5995964834</v>
      </c>
      <c r="O59" s="24">
        <f>H59+N59</f>
        <v>40787662.949160248</v>
      </c>
    </row>
    <row r="60" spans="1:15" x14ac:dyDescent="0.2">
      <c r="A60" s="21" t="s">
        <v>131</v>
      </c>
      <c r="B60" s="22" t="s">
        <v>132</v>
      </c>
      <c r="C60" s="23">
        <v>31313690.456294872</v>
      </c>
      <c r="D60" s="23">
        <v>9886945.0982469413</v>
      </c>
      <c r="E60" s="23">
        <v>1940357.625230602</v>
      </c>
      <c r="F60" s="23">
        <v>280846.91048498353</v>
      </c>
      <c r="G60" s="23">
        <v>42085.647306803032</v>
      </c>
      <c r="H60" s="24">
        <f>SUM(C60:G60)</f>
        <v>43463925.737564199</v>
      </c>
      <c r="I60" s="23">
        <v>74767.278890766887</v>
      </c>
      <c r="J60" s="23">
        <v>6690.5606745560144</v>
      </c>
      <c r="K60" s="23">
        <v>12764.84028695427</v>
      </c>
      <c r="L60" s="23">
        <v>1477134.8078070462</v>
      </c>
      <c r="M60" s="23">
        <v>12639.431348981245</v>
      </c>
      <c r="N60" s="24">
        <f t="shared" si="0"/>
        <v>1583996.9190083048</v>
      </c>
      <c r="O60" s="24">
        <f>H60+N60</f>
        <v>45047922.656572506</v>
      </c>
    </row>
    <row r="61" spans="1:15" x14ac:dyDescent="0.2">
      <c r="A61" s="21" t="s">
        <v>133</v>
      </c>
      <c r="B61" s="22" t="s">
        <v>134</v>
      </c>
      <c r="C61" s="23">
        <v>22269202.850532349</v>
      </c>
      <c r="D61" s="23">
        <v>7031249.9982152944</v>
      </c>
      <c r="E61" s="23">
        <v>1379914.5654565003</v>
      </c>
      <c r="F61" s="23">
        <v>199728.51262180545</v>
      </c>
      <c r="G61" s="23">
        <v>29929.842293077676</v>
      </c>
      <c r="H61" s="24">
        <f>SUM(C61:G61)</f>
        <v>30910025.769119024</v>
      </c>
      <c r="I61" s="23">
        <v>53171.877090779089</v>
      </c>
      <c r="J61" s="23">
        <v>4758.0930473026001</v>
      </c>
      <c r="K61" s="23">
        <v>9077.9085301869272</v>
      </c>
      <c r="L61" s="23">
        <v>1050486.678296475</v>
      </c>
      <c r="M61" s="23">
        <v>8988.7220740938956</v>
      </c>
      <c r="N61" s="24">
        <f t="shared" si="0"/>
        <v>1126483.2790388376</v>
      </c>
      <c r="O61" s="24">
        <f>H61+N61</f>
        <v>32036509.048157863</v>
      </c>
    </row>
    <row r="62" spans="1:15" x14ac:dyDescent="0.2">
      <c r="A62" s="21" t="s">
        <v>135</v>
      </c>
      <c r="B62" s="22" t="s">
        <v>136</v>
      </c>
      <c r="C62" s="23">
        <v>23755946.050722167</v>
      </c>
      <c r="D62" s="23">
        <v>7500672.4195675422</v>
      </c>
      <c r="E62" s="23">
        <v>1472040.8355706681</v>
      </c>
      <c r="F62" s="23">
        <v>213062.84748855158</v>
      </c>
      <c r="G62" s="23">
        <v>31928.02740148281</v>
      </c>
      <c r="H62" s="24">
        <f>SUM(C62:G62)</f>
        <v>32973650.180750411</v>
      </c>
      <c r="I62" s="23">
        <v>56721.753897624687</v>
      </c>
      <c r="J62" s="23">
        <v>5075.7542824814109</v>
      </c>
      <c r="K62" s="23">
        <v>9683.9705823307431</v>
      </c>
      <c r="L62" s="23">
        <v>1120619.5849986086</v>
      </c>
      <c r="M62" s="23">
        <v>9588.8298333052117</v>
      </c>
      <c r="N62" s="24">
        <f t="shared" si="0"/>
        <v>1201689.8935943507</v>
      </c>
      <c r="O62" s="24">
        <f>H62+N62</f>
        <v>34175340.074344762</v>
      </c>
    </row>
    <row r="63" spans="1:15" x14ac:dyDescent="0.2">
      <c r="A63" s="21" t="s">
        <v>137</v>
      </c>
      <c r="B63" s="22" t="s">
        <v>138</v>
      </c>
      <c r="C63" s="23">
        <v>39795097.413850248</v>
      </c>
      <c r="D63" s="23">
        <v>12564853.825175118</v>
      </c>
      <c r="E63" s="23">
        <v>2465909.3063952909</v>
      </c>
      <c r="F63" s="23">
        <v>356915.13833950111</v>
      </c>
      <c r="G63" s="23">
        <v>53484.671078189429</v>
      </c>
      <c r="H63" s="24">
        <f>SUM(C63:G63)</f>
        <v>55236260.354838356</v>
      </c>
      <c r="I63" s="23">
        <v>95018.220576056367</v>
      </c>
      <c r="J63" s="23">
        <v>8502.7190956251106</v>
      </c>
      <c r="K63" s="23">
        <v>16222.235555422001</v>
      </c>
      <c r="L63" s="23">
        <v>1877221.199849138</v>
      </c>
      <c r="M63" s="23">
        <v>16062.859230546797</v>
      </c>
      <c r="N63" s="24">
        <f t="shared" si="0"/>
        <v>2013027.2343067883</v>
      </c>
      <c r="O63" s="24">
        <f>H63+N63</f>
        <v>57249287.589145146</v>
      </c>
    </row>
    <row r="64" spans="1:15" x14ac:dyDescent="0.2">
      <c r="A64" s="21" t="s">
        <v>139</v>
      </c>
      <c r="B64" s="22" t="s">
        <v>140</v>
      </c>
      <c r="C64" s="23">
        <v>45709031.384217359</v>
      </c>
      <c r="D64" s="23">
        <v>14432111.871980108</v>
      </c>
      <c r="E64" s="23">
        <v>2832367.130666378</v>
      </c>
      <c r="F64" s="23">
        <v>409956.15842328721</v>
      </c>
      <c r="G64" s="23">
        <v>61433.007273821655</v>
      </c>
      <c r="H64" s="24">
        <f>SUM(C64:G64)</f>
        <v>63444899.552560955</v>
      </c>
      <c r="I64" s="23">
        <v>109138.84143105148</v>
      </c>
      <c r="J64" s="23">
        <v>9766.304877993507</v>
      </c>
      <c r="K64" s="23">
        <v>18633.015680642089</v>
      </c>
      <c r="L64" s="23">
        <v>2156194.3132512248</v>
      </c>
      <c r="M64" s="23">
        <v>18449.9545020285</v>
      </c>
      <c r="N64" s="24">
        <f t="shared" si="0"/>
        <v>2312182.4297429402</v>
      </c>
      <c r="O64" s="24">
        <f>H64+N64</f>
        <v>65757081.982303895</v>
      </c>
    </row>
    <row r="65" spans="1:15" ht="13.5" thickBot="1" x14ac:dyDescent="0.25">
      <c r="A65" s="25" t="s">
        <v>141</v>
      </c>
      <c r="B65" s="26" t="s">
        <v>142</v>
      </c>
      <c r="C65" s="27">
        <v>19219248.449274421</v>
      </c>
      <c r="D65" s="27">
        <v>6068261.2454369748</v>
      </c>
      <c r="E65" s="27">
        <v>1190923.6738416543</v>
      </c>
      <c r="F65" s="27">
        <v>172374.01501287942</v>
      </c>
      <c r="G65" s="27">
        <v>25830.69896749852</v>
      </c>
      <c r="H65" s="28">
        <f>SUM(C65:G65)</f>
        <v>26676638.082533427</v>
      </c>
      <c r="I65" s="27">
        <v>45889.54185657062</v>
      </c>
      <c r="J65" s="27">
        <v>4106.4322344473976</v>
      </c>
      <c r="K65" s="27">
        <v>7834.6126986435602</v>
      </c>
      <c r="L65" s="27">
        <v>906613.7031640684</v>
      </c>
      <c r="M65" s="27">
        <v>7757.6410769170425</v>
      </c>
      <c r="N65" s="28">
        <f t="shared" si="0"/>
        <v>972201.93103064701</v>
      </c>
      <c r="O65" s="28">
        <f>H65+N65</f>
        <v>27648840.013564073</v>
      </c>
    </row>
    <row r="66" spans="1:15" ht="13.5" thickBot="1" x14ac:dyDescent="0.25">
      <c r="A66" s="7"/>
      <c r="B66" s="11" t="s">
        <v>143</v>
      </c>
      <c r="C66" s="8">
        <f t="shared" ref="C66:O66" si="1">SUM(C6:C65)</f>
        <v>1828149729.599999</v>
      </c>
      <c r="D66" s="8">
        <f t="shared" si="1"/>
        <v>577217687.99999988</v>
      </c>
      <c r="E66" s="8">
        <f t="shared" si="1"/>
        <v>113281577.99999996</v>
      </c>
      <c r="F66" s="8">
        <f t="shared" si="1"/>
        <v>16396349.199999997</v>
      </c>
      <c r="G66" s="8">
        <f t="shared" si="1"/>
        <v>2457035.9999999986</v>
      </c>
      <c r="H66" s="6">
        <f t="shared" si="1"/>
        <v>2537502380.7999992</v>
      </c>
      <c r="I66" s="9">
        <f t="shared" si="1"/>
        <v>4365048.5999999978</v>
      </c>
      <c r="J66" s="8">
        <f t="shared" si="1"/>
        <v>390606.99999999983</v>
      </c>
      <c r="K66" s="8">
        <f t="shared" si="1"/>
        <v>745234.39999999991</v>
      </c>
      <c r="L66" s="8">
        <f t="shared" si="1"/>
        <v>86237794.399999976</v>
      </c>
      <c r="M66" s="8">
        <f t="shared" si="1"/>
        <v>737912.7999999997</v>
      </c>
      <c r="N66" s="6">
        <f t="shared" si="1"/>
        <v>92476597.200000003</v>
      </c>
      <c r="O66" s="10">
        <f t="shared" si="1"/>
        <v>2629978977.999999</v>
      </c>
    </row>
  </sheetData>
  <mergeCells count="18">
    <mergeCell ref="N4:N5"/>
    <mergeCell ref="O4:O5"/>
    <mergeCell ref="H4:H5"/>
    <mergeCell ref="I4:I5"/>
    <mergeCell ref="J4:J5"/>
    <mergeCell ref="K4:K5"/>
    <mergeCell ref="L4:L5"/>
    <mergeCell ref="M4:M5"/>
    <mergeCell ref="G4:G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fitToWidth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764B-D217-49BE-A91F-B5D33CDE5400}">
  <sheetPr>
    <pageSetUpPr fitToPage="1"/>
  </sheetPr>
  <dimension ref="A1:H77"/>
  <sheetViews>
    <sheetView zoomScaleNormal="100" workbookViewId="0">
      <selection activeCell="C5" sqref="C5:G64"/>
    </sheetView>
  </sheetViews>
  <sheetFormatPr baseColWidth="10" defaultColWidth="14.7109375" defaultRowHeight="12.75" x14ac:dyDescent="0.2"/>
  <cols>
    <col min="1" max="1" width="3.7109375" style="29" bestFit="1" customWidth="1"/>
    <col min="2" max="2" width="24.140625" style="29" bestFit="1" customWidth="1"/>
    <col min="3" max="3" width="13.7109375" style="29" bestFit="1" customWidth="1"/>
    <col min="4" max="7" width="13" style="29" bestFit="1" customWidth="1"/>
    <col min="8" max="8" width="15.5703125" style="29" customWidth="1"/>
    <col min="9" max="16384" width="14.7109375" style="29"/>
  </cols>
  <sheetData>
    <row r="1" spans="1:8" ht="15.75" customHeight="1" thickBot="1" x14ac:dyDescent="0.25">
      <c r="A1" s="30" t="s">
        <v>144</v>
      </c>
      <c r="B1" s="31"/>
      <c r="C1" s="31"/>
      <c r="D1" s="31"/>
      <c r="E1" s="31"/>
      <c r="F1" s="31"/>
      <c r="G1" s="31"/>
      <c r="H1" s="32"/>
    </row>
    <row r="2" spans="1:8" s="33" customFormat="1" ht="12.75" customHeight="1" x14ac:dyDescent="0.2">
      <c r="A2" s="34" t="s">
        <v>145</v>
      </c>
      <c r="B2" s="34" t="s">
        <v>3</v>
      </c>
      <c r="C2" s="35" t="s">
        <v>146</v>
      </c>
      <c r="D2" s="35" t="s">
        <v>146</v>
      </c>
      <c r="E2" s="35" t="s">
        <v>146</v>
      </c>
      <c r="F2" s="35" t="s">
        <v>146</v>
      </c>
      <c r="G2" s="35" t="s">
        <v>146</v>
      </c>
      <c r="H2" s="34" t="s">
        <v>147</v>
      </c>
    </row>
    <row r="3" spans="1:8" s="33" customFormat="1" ht="11.25" customHeight="1" x14ac:dyDescent="0.2">
      <c r="A3" s="36" t="s">
        <v>145</v>
      </c>
      <c r="B3" s="36"/>
      <c r="C3" s="37" t="s">
        <v>148</v>
      </c>
      <c r="D3" s="37" t="s">
        <v>149</v>
      </c>
      <c r="E3" s="37" t="s">
        <v>150</v>
      </c>
      <c r="F3" s="37" t="s">
        <v>151</v>
      </c>
      <c r="G3" s="37" t="s">
        <v>152</v>
      </c>
      <c r="H3" s="38"/>
    </row>
    <row r="4" spans="1:8" s="33" customFormat="1" ht="12" customHeight="1" thickBot="1" x14ac:dyDescent="0.25">
      <c r="A4" s="39"/>
      <c r="B4" s="39"/>
      <c r="C4" s="40" t="s">
        <v>153</v>
      </c>
      <c r="D4" s="40" t="s">
        <v>154</v>
      </c>
      <c r="E4" s="40" t="s">
        <v>155</v>
      </c>
      <c r="F4" s="40" t="s">
        <v>156</v>
      </c>
      <c r="G4" s="40" t="s">
        <v>157</v>
      </c>
      <c r="H4" s="41"/>
    </row>
    <row r="5" spans="1:8" x14ac:dyDescent="0.2">
      <c r="A5" s="42" t="s">
        <v>23</v>
      </c>
      <c r="B5" s="42" t="s">
        <v>24</v>
      </c>
      <c r="C5" s="43">
        <v>480754.57876857161</v>
      </c>
      <c r="D5" s="43">
        <v>189286.3964304463</v>
      </c>
      <c r="E5" s="43">
        <v>22808.430133168087</v>
      </c>
      <c r="F5" s="43">
        <v>178348.73096717763</v>
      </c>
      <c r="G5" s="43">
        <v>2363.7526936195063</v>
      </c>
      <c r="H5" s="43">
        <f>SUM(C5:G5)</f>
        <v>873561.88899298315</v>
      </c>
    </row>
    <row r="6" spans="1:8" x14ac:dyDescent="0.2">
      <c r="A6" s="44" t="s">
        <v>25</v>
      </c>
      <c r="B6" s="44" t="s">
        <v>26</v>
      </c>
      <c r="C6" s="45">
        <v>1353691.8806090797</v>
      </c>
      <c r="D6" s="45">
        <v>274425.24870056304</v>
      </c>
      <c r="E6" s="45">
        <v>54406.82821872038</v>
      </c>
      <c r="F6" s="45">
        <v>204401.44584300928</v>
      </c>
      <c r="G6" s="45">
        <v>30428.067334747459</v>
      </c>
      <c r="H6" s="45">
        <f>SUM(C6:G6)</f>
        <v>1917353.4707061199</v>
      </c>
    </row>
    <row r="7" spans="1:8" x14ac:dyDescent="0.2">
      <c r="A7" s="44" t="s">
        <v>27</v>
      </c>
      <c r="B7" s="44" t="s">
        <v>28</v>
      </c>
      <c r="C7" s="45">
        <v>852307.90760230448</v>
      </c>
      <c r="D7" s="45">
        <v>202094.24054578927</v>
      </c>
      <c r="E7" s="45">
        <v>35576.276252769399</v>
      </c>
      <c r="F7" s="45">
        <v>196974.01636561696</v>
      </c>
      <c r="G7" s="45">
        <v>29431.765284314955</v>
      </c>
      <c r="H7" s="45">
        <f t="shared" ref="H7:H64" si="0">SUM(C7:G7)</f>
        <v>1316384.2060507953</v>
      </c>
    </row>
    <row r="8" spans="1:8" x14ac:dyDescent="0.2">
      <c r="A8" s="44" t="s">
        <v>29</v>
      </c>
      <c r="B8" s="44" t="s">
        <v>30</v>
      </c>
      <c r="C8" s="45">
        <v>1196131.1449056983</v>
      </c>
      <c r="D8" s="45">
        <v>220912.67037957857</v>
      </c>
      <c r="E8" s="45">
        <v>144603.25067274249</v>
      </c>
      <c r="F8" s="45">
        <v>291804.78654464445</v>
      </c>
      <c r="G8" s="45">
        <v>139165.59081286579</v>
      </c>
      <c r="H8" s="45">
        <f t="shared" si="0"/>
        <v>1992617.4433155297</v>
      </c>
    </row>
    <row r="9" spans="1:8" x14ac:dyDescent="0.2">
      <c r="A9" s="44" t="s">
        <v>31</v>
      </c>
      <c r="B9" s="44" t="s">
        <v>32</v>
      </c>
      <c r="C9" s="45">
        <v>6033724.0937644504</v>
      </c>
      <c r="D9" s="45">
        <v>199772.11573815421</v>
      </c>
      <c r="E9" s="45">
        <v>1550445.1072958671</v>
      </c>
      <c r="F9" s="45">
        <v>173613.91079446085</v>
      </c>
      <c r="G9" s="45">
        <v>1526475.9828952421</v>
      </c>
      <c r="H9" s="45">
        <f t="shared" si="0"/>
        <v>9484031.2104881741</v>
      </c>
    </row>
    <row r="10" spans="1:8" x14ac:dyDescent="0.2">
      <c r="A10" s="44" t="s">
        <v>33</v>
      </c>
      <c r="B10" s="44" t="s">
        <v>34</v>
      </c>
      <c r="C10" s="45">
        <v>529712.01799329405</v>
      </c>
      <c r="D10" s="45">
        <v>190104.55373533966</v>
      </c>
      <c r="E10" s="45">
        <v>28660.685785589612</v>
      </c>
      <c r="F10" s="45">
        <v>144157.03514393591</v>
      </c>
      <c r="G10" s="45">
        <v>27302.681584528102</v>
      </c>
      <c r="H10" s="45">
        <f t="shared" si="0"/>
        <v>919936.97424268734</v>
      </c>
    </row>
    <row r="11" spans="1:8" x14ac:dyDescent="0.2">
      <c r="A11" s="44" t="s">
        <v>35</v>
      </c>
      <c r="B11" s="44" t="s">
        <v>36</v>
      </c>
      <c r="C11" s="45">
        <v>528815.08780902426</v>
      </c>
      <c r="D11" s="45">
        <v>245951.18303900652</v>
      </c>
      <c r="E11" s="45">
        <v>11395.028106195257</v>
      </c>
      <c r="F11" s="45">
        <v>198827.973519447</v>
      </c>
      <c r="G11" s="45">
        <v>14497.457794194366</v>
      </c>
      <c r="H11" s="45">
        <f t="shared" si="0"/>
        <v>999486.73026786745</v>
      </c>
    </row>
    <row r="12" spans="1:8" x14ac:dyDescent="0.2">
      <c r="A12" s="44" t="s">
        <v>37</v>
      </c>
      <c r="B12" s="44" t="s">
        <v>38</v>
      </c>
      <c r="C12" s="45">
        <v>3824809.2824541898</v>
      </c>
      <c r="D12" s="45">
        <v>158941.94355903592</v>
      </c>
      <c r="E12" s="45">
        <v>197172.55609175822</v>
      </c>
      <c r="F12" s="45">
        <v>190316.96480524965</v>
      </c>
      <c r="G12" s="45">
        <v>241842.23284184071</v>
      </c>
      <c r="H12" s="45">
        <f t="shared" si="0"/>
        <v>4613082.9797520749</v>
      </c>
    </row>
    <row r="13" spans="1:8" x14ac:dyDescent="0.2">
      <c r="A13" s="44" t="s">
        <v>39</v>
      </c>
      <c r="B13" s="44" t="s">
        <v>40</v>
      </c>
      <c r="C13" s="45">
        <v>5472395.2867756486</v>
      </c>
      <c r="D13" s="45">
        <v>267560.08059207245</v>
      </c>
      <c r="E13" s="45">
        <v>335714.43646745861</v>
      </c>
      <c r="F13" s="45">
        <v>177965.62494429396</v>
      </c>
      <c r="G13" s="45">
        <v>630264.17327079177</v>
      </c>
      <c r="H13" s="45">
        <f t="shared" si="0"/>
        <v>6883899.6020502653</v>
      </c>
    </row>
    <row r="14" spans="1:8" x14ac:dyDescent="0.2">
      <c r="A14" s="44" t="s">
        <v>41</v>
      </c>
      <c r="B14" s="44" t="s">
        <v>42</v>
      </c>
      <c r="C14" s="45">
        <v>2883555.7982451376</v>
      </c>
      <c r="D14" s="45">
        <v>219869.72876516319</v>
      </c>
      <c r="E14" s="45">
        <v>83275.870218808559</v>
      </c>
      <c r="F14" s="45">
        <v>186814.79841992643</v>
      </c>
      <c r="G14" s="45">
        <v>74665.322349180889</v>
      </c>
      <c r="H14" s="45">
        <f t="shared" si="0"/>
        <v>3448181.5179982167</v>
      </c>
    </row>
    <row r="15" spans="1:8" x14ac:dyDescent="0.2">
      <c r="A15" s="44" t="s">
        <v>43</v>
      </c>
      <c r="B15" s="44" t="s">
        <v>44</v>
      </c>
      <c r="C15" s="45">
        <v>1212500.1207686206</v>
      </c>
      <c r="D15" s="45">
        <v>248146.6864531406</v>
      </c>
      <c r="E15" s="45">
        <v>26435.943937431111</v>
      </c>
      <c r="F15" s="45">
        <v>96846.572095252064</v>
      </c>
      <c r="G15" s="45">
        <v>20902.680895167028</v>
      </c>
      <c r="H15" s="45">
        <f t="shared" si="0"/>
        <v>1604832.0041496113</v>
      </c>
    </row>
    <row r="16" spans="1:8" x14ac:dyDescent="0.2">
      <c r="A16" s="44" t="s">
        <v>45</v>
      </c>
      <c r="B16" s="44" t="s">
        <v>46</v>
      </c>
      <c r="C16" s="45">
        <v>443083.51102924329</v>
      </c>
      <c r="D16" s="45">
        <v>257843.05300860721</v>
      </c>
      <c r="E16" s="45">
        <v>26642.225598671837</v>
      </c>
      <c r="F16" s="45">
        <v>226116.59297016155</v>
      </c>
      <c r="G16" s="45">
        <v>37418.307574075785</v>
      </c>
      <c r="H16" s="45">
        <f t="shared" si="0"/>
        <v>991103.69018075964</v>
      </c>
    </row>
    <row r="17" spans="1:8" x14ac:dyDescent="0.2">
      <c r="A17" s="44" t="s">
        <v>47</v>
      </c>
      <c r="B17" s="44" t="s">
        <v>48</v>
      </c>
      <c r="C17" s="45">
        <v>1295466.1628135701</v>
      </c>
      <c r="D17" s="45">
        <v>241384.01006334735</v>
      </c>
      <c r="E17" s="45">
        <v>56470.829018180397</v>
      </c>
      <c r="F17" s="45">
        <v>150660.13786963018</v>
      </c>
      <c r="G17" s="45">
        <v>29893.791320251687</v>
      </c>
      <c r="H17" s="45">
        <f t="shared" si="0"/>
        <v>1773874.93108498</v>
      </c>
    </row>
    <row r="18" spans="1:8" x14ac:dyDescent="0.2">
      <c r="A18" s="44" t="s">
        <v>49</v>
      </c>
      <c r="B18" s="44" t="s">
        <v>50</v>
      </c>
      <c r="C18" s="45">
        <v>370058.44519328326</v>
      </c>
      <c r="D18" s="45">
        <v>158853.04454316257</v>
      </c>
      <c r="E18" s="45">
        <v>10492.156303052361</v>
      </c>
      <c r="F18" s="45">
        <v>163757.66648546507</v>
      </c>
      <c r="G18" s="45">
        <v>9216.6501254951399</v>
      </c>
      <c r="H18" s="45">
        <f t="shared" si="0"/>
        <v>712377.96265045833</v>
      </c>
    </row>
    <row r="19" spans="1:8" x14ac:dyDescent="0.2">
      <c r="A19" s="44" t="s">
        <v>51</v>
      </c>
      <c r="B19" s="44" t="s">
        <v>52</v>
      </c>
      <c r="C19" s="45">
        <v>703791.21792364283</v>
      </c>
      <c r="D19" s="45">
        <v>346291.09510859998</v>
      </c>
      <c r="E19" s="45">
        <v>23999.416346036844</v>
      </c>
      <c r="F19" s="45">
        <v>232643.32172249618</v>
      </c>
      <c r="G19" s="45">
        <v>22896.750148645046</v>
      </c>
      <c r="H19" s="45">
        <f t="shared" si="0"/>
        <v>1329621.8012494212</v>
      </c>
    </row>
    <row r="20" spans="1:8" x14ac:dyDescent="0.2">
      <c r="A20" s="44" t="s">
        <v>53</v>
      </c>
      <c r="B20" s="44" t="s">
        <v>54</v>
      </c>
      <c r="C20" s="45">
        <v>7382034.3932679128</v>
      </c>
      <c r="D20" s="45">
        <v>273381.01948856644</v>
      </c>
      <c r="E20" s="45">
        <v>674678.15431871929</v>
      </c>
      <c r="F20" s="45">
        <v>168105.02331981022</v>
      </c>
      <c r="G20" s="45">
        <v>773175.36257366068</v>
      </c>
      <c r="H20" s="45">
        <f t="shared" si="0"/>
        <v>9271373.9529686701</v>
      </c>
    </row>
    <row r="21" spans="1:8" x14ac:dyDescent="0.2">
      <c r="A21" s="44" t="s">
        <v>55</v>
      </c>
      <c r="B21" s="44" t="s">
        <v>56</v>
      </c>
      <c r="C21" s="45">
        <v>1135364.1249214245</v>
      </c>
      <c r="D21" s="45">
        <v>326547.39335829555</v>
      </c>
      <c r="E21" s="45">
        <v>28665.481621739709</v>
      </c>
      <c r="F21" s="45">
        <v>189095.167668457</v>
      </c>
      <c r="G21" s="45">
        <v>46522.014344450981</v>
      </c>
      <c r="H21" s="45">
        <f t="shared" si="0"/>
        <v>1726194.1819143677</v>
      </c>
    </row>
    <row r="22" spans="1:8" x14ac:dyDescent="0.2">
      <c r="A22" s="44" t="s">
        <v>57</v>
      </c>
      <c r="B22" s="44" t="s">
        <v>58</v>
      </c>
      <c r="C22" s="45">
        <v>2912780.7734159259</v>
      </c>
      <c r="D22" s="45">
        <v>301136.07753786782</v>
      </c>
      <c r="E22" s="45">
        <v>151154.33371451241</v>
      </c>
      <c r="F22" s="45">
        <v>552443.517724148</v>
      </c>
      <c r="G22" s="45">
        <v>22653.469211036365</v>
      </c>
      <c r="H22" s="45">
        <f t="shared" si="0"/>
        <v>3940168.1716034906</v>
      </c>
    </row>
    <row r="23" spans="1:8" x14ac:dyDescent="0.2">
      <c r="A23" s="44" t="s">
        <v>59</v>
      </c>
      <c r="B23" s="44" t="s">
        <v>60</v>
      </c>
      <c r="C23" s="45">
        <v>560880.34189666691</v>
      </c>
      <c r="D23" s="45">
        <v>224715.20404756322</v>
      </c>
      <c r="E23" s="45">
        <v>16026.246472190822</v>
      </c>
      <c r="F23" s="45">
        <v>123799.18468509484</v>
      </c>
      <c r="G23" s="45">
        <v>45492.439057988675</v>
      </c>
      <c r="H23" s="45">
        <f t="shared" si="0"/>
        <v>970913.41615950456</v>
      </c>
    </row>
    <row r="24" spans="1:8" x14ac:dyDescent="0.2">
      <c r="A24" s="44" t="s">
        <v>61</v>
      </c>
      <c r="B24" s="44" t="s">
        <v>62</v>
      </c>
      <c r="C24" s="45">
        <v>1422830.2489798709</v>
      </c>
      <c r="D24" s="45">
        <v>273722.46248116781</v>
      </c>
      <c r="E24" s="45">
        <v>87823.190591435123</v>
      </c>
      <c r="F24" s="45">
        <v>229909.43480326605</v>
      </c>
      <c r="G24" s="45">
        <v>46068.819219520927</v>
      </c>
      <c r="H24" s="45">
        <f t="shared" si="0"/>
        <v>2060354.1560752611</v>
      </c>
    </row>
    <row r="25" spans="1:8" x14ac:dyDescent="0.2">
      <c r="A25" s="44" t="s">
        <v>63</v>
      </c>
      <c r="B25" s="44" t="s">
        <v>64</v>
      </c>
      <c r="C25" s="45">
        <v>264145.93926743348</v>
      </c>
      <c r="D25" s="45">
        <v>264781.28180863464</v>
      </c>
      <c r="E25" s="45">
        <v>5425.5678842322086</v>
      </c>
      <c r="F25" s="45">
        <v>191634.13057904405</v>
      </c>
      <c r="G25" s="45">
        <v>5801.9410455767602</v>
      </c>
      <c r="H25" s="45">
        <f t="shared" si="0"/>
        <v>731788.8605849212</v>
      </c>
    </row>
    <row r="26" spans="1:8" x14ac:dyDescent="0.2">
      <c r="A26" s="44" t="s">
        <v>65</v>
      </c>
      <c r="B26" s="44" t="s">
        <v>66</v>
      </c>
      <c r="C26" s="45">
        <v>866434.55800455261</v>
      </c>
      <c r="D26" s="45">
        <v>173115.26905854489</v>
      </c>
      <c r="E26" s="45">
        <v>10514.967485226531</v>
      </c>
      <c r="F26" s="45">
        <v>93374.121433742039</v>
      </c>
      <c r="G26" s="45">
        <v>17062.985481897944</v>
      </c>
      <c r="H26" s="45">
        <f t="shared" si="0"/>
        <v>1160501.901463964</v>
      </c>
    </row>
    <row r="27" spans="1:8" x14ac:dyDescent="0.2">
      <c r="A27" s="44" t="s">
        <v>67</v>
      </c>
      <c r="B27" s="44" t="s">
        <v>68</v>
      </c>
      <c r="C27" s="45">
        <v>355408.58551687782</v>
      </c>
      <c r="D27" s="45">
        <v>245449.67492555306</v>
      </c>
      <c r="E27" s="45">
        <v>14647.293026207941</v>
      </c>
      <c r="F27" s="45">
        <v>322860.76140102732</v>
      </c>
      <c r="G27" s="45">
        <v>18050.121984149977</v>
      </c>
      <c r="H27" s="45">
        <f t="shared" si="0"/>
        <v>956416.43685381615</v>
      </c>
    </row>
    <row r="28" spans="1:8" x14ac:dyDescent="0.2">
      <c r="A28" s="44" t="s">
        <v>69</v>
      </c>
      <c r="B28" s="44" t="s">
        <v>70</v>
      </c>
      <c r="C28" s="45">
        <v>1396669.7852720038</v>
      </c>
      <c r="D28" s="45">
        <v>184497.30399081932</v>
      </c>
      <c r="E28" s="45">
        <v>115774.62441826248</v>
      </c>
      <c r="F28" s="45">
        <v>45785.752267919488</v>
      </c>
      <c r="G28" s="45">
        <v>15654.381659739276</v>
      </c>
      <c r="H28" s="45">
        <f t="shared" si="0"/>
        <v>1758381.8476087442</v>
      </c>
    </row>
    <row r="29" spans="1:8" x14ac:dyDescent="0.2">
      <c r="A29" s="44" t="s">
        <v>71</v>
      </c>
      <c r="B29" s="44" t="s">
        <v>72</v>
      </c>
      <c r="C29" s="45">
        <v>1966444.6848293457</v>
      </c>
      <c r="D29" s="45">
        <v>241433.78865762765</v>
      </c>
      <c r="E29" s="45">
        <v>56729.018219753496</v>
      </c>
      <c r="F29" s="45">
        <v>182084.05387369919</v>
      </c>
      <c r="G29" s="45">
        <v>54530.874027568163</v>
      </c>
      <c r="H29" s="45">
        <f t="shared" si="0"/>
        <v>2501222.4196079946</v>
      </c>
    </row>
    <row r="30" spans="1:8" x14ac:dyDescent="0.2">
      <c r="A30" s="44" t="s">
        <v>73</v>
      </c>
      <c r="B30" s="44" t="s">
        <v>74</v>
      </c>
      <c r="C30" s="45">
        <v>2119520.7696113787</v>
      </c>
      <c r="D30" s="45">
        <v>403375.62258807517</v>
      </c>
      <c r="E30" s="45">
        <v>62043.988051685883</v>
      </c>
      <c r="F30" s="45">
        <v>737555.78396234568</v>
      </c>
      <c r="G30" s="45">
        <v>117943.94889856569</v>
      </c>
      <c r="H30" s="45">
        <f t="shared" si="0"/>
        <v>3440440.113112051</v>
      </c>
    </row>
    <row r="31" spans="1:8" x14ac:dyDescent="0.2">
      <c r="A31" s="44" t="s">
        <v>75</v>
      </c>
      <c r="B31" s="44" t="s">
        <v>76</v>
      </c>
      <c r="C31" s="45">
        <v>2503855.3535709544</v>
      </c>
      <c r="D31" s="45">
        <v>211240.02403171212</v>
      </c>
      <c r="E31" s="45">
        <v>195825.52429778702</v>
      </c>
      <c r="F31" s="45">
        <v>196361.94143739826</v>
      </c>
      <c r="G31" s="45">
        <v>42739.871345822481</v>
      </c>
      <c r="H31" s="45">
        <f t="shared" si="0"/>
        <v>3150022.7146836743</v>
      </c>
    </row>
    <row r="32" spans="1:8" x14ac:dyDescent="0.2">
      <c r="A32" s="44" t="s">
        <v>77</v>
      </c>
      <c r="B32" s="44" t="s">
        <v>78</v>
      </c>
      <c r="C32" s="45">
        <v>640408.1515685824</v>
      </c>
      <c r="D32" s="45">
        <v>134788.36314525004</v>
      </c>
      <c r="E32" s="45">
        <v>22856.311599405853</v>
      </c>
      <c r="F32" s="45">
        <v>321749.53892396699</v>
      </c>
      <c r="G32" s="45">
        <v>22810.668692060168</v>
      </c>
      <c r="H32" s="45">
        <f t="shared" si="0"/>
        <v>1142613.0339292656</v>
      </c>
    </row>
    <row r="33" spans="1:8" x14ac:dyDescent="0.2">
      <c r="A33" s="44" t="s">
        <v>79</v>
      </c>
      <c r="B33" s="44" t="s">
        <v>80</v>
      </c>
      <c r="C33" s="45">
        <v>439794.76702025434</v>
      </c>
      <c r="D33" s="45">
        <v>203277.6939243169</v>
      </c>
      <c r="E33" s="45">
        <v>10607.165715186451</v>
      </c>
      <c r="F33" s="45">
        <v>336407.28197662515</v>
      </c>
      <c r="G33" s="45">
        <v>37428.657444360557</v>
      </c>
      <c r="H33" s="45">
        <f t="shared" si="0"/>
        <v>1027515.5660807436</v>
      </c>
    </row>
    <row r="34" spans="1:8" x14ac:dyDescent="0.2">
      <c r="A34" s="44" t="s">
        <v>81</v>
      </c>
      <c r="B34" s="44" t="s">
        <v>82</v>
      </c>
      <c r="C34" s="45">
        <v>879066.32476635114</v>
      </c>
      <c r="D34" s="45">
        <v>158732.50006266113</v>
      </c>
      <c r="E34" s="45">
        <v>6807.5578836863269</v>
      </c>
      <c r="F34" s="45">
        <v>182015.01004575446</v>
      </c>
      <c r="G34" s="45">
        <v>33052.686250165927</v>
      </c>
      <c r="H34" s="45">
        <f t="shared" si="0"/>
        <v>1259674.0790086191</v>
      </c>
    </row>
    <row r="35" spans="1:8" x14ac:dyDescent="0.2">
      <c r="A35" s="44" t="s">
        <v>83</v>
      </c>
      <c r="B35" s="44" t="s">
        <v>84</v>
      </c>
      <c r="C35" s="45">
        <v>305853.19283597561</v>
      </c>
      <c r="D35" s="45">
        <v>281853.73757203348</v>
      </c>
      <c r="E35" s="45">
        <v>4847.0322068855012</v>
      </c>
      <c r="F35" s="45">
        <v>326940.07775882416</v>
      </c>
      <c r="G35" s="45">
        <v>16159.321244578236</v>
      </c>
      <c r="H35" s="45">
        <f t="shared" si="0"/>
        <v>935653.36161829706</v>
      </c>
    </row>
    <row r="36" spans="1:8" x14ac:dyDescent="0.2">
      <c r="A36" s="44" t="s">
        <v>85</v>
      </c>
      <c r="B36" s="44" t="s">
        <v>86</v>
      </c>
      <c r="C36" s="45">
        <v>481053.55549666152</v>
      </c>
      <c r="D36" s="45">
        <v>227477.9968609678</v>
      </c>
      <c r="E36" s="45">
        <v>6860.6358508664744</v>
      </c>
      <c r="F36" s="45">
        <v>154802.57946144912</v>
      </c>
      <c r="G36" s="45">
        <v>10579.800263781497</v>
      </c>
      <c r="H36" s="45">
        <f t="shared" si="0"/>
        <v>880774.56793372624</v>
      </c>
    </row>
    <row r="37" spans="1:8" x14ac:dyDescent="0.2">
      <c r="A37" s="44" t="s">
        <v>87</v>
      </c>
      <c r="B37" s="44" t="s">
        <v>88</v>
      </c>
      <c r="C37" s="45">
        <v>574633.27138880268</v>
      </c>
      <c r="D37" s="45">
        <v>482372.22388038842</v>
      </c>
      <c r="E37" s="45">
        <v>25952.859564388164</v>
      </c>
      <c r="F37" s="45">
        <v>657442.55562632426</v>
      </c>
      <c r="G37" s="45">
        <v>21749.271798580772</v>
      </c>
      <c r="H37" s="45">
        <f t="shared" si="0"/>
        <v>1762150.1822584844</v>
      </c>
    </row>
    <row r="38" spans="1:8" x14ac:dyDescent="0.2">
      <c r="A38" s="44" t="s">
        <v>89</v>
      </c>
      <c r="B38" s="44" t="s">
        <v>90</v>
      </c>
      <c r="C38" s="45">
        <v>425219.65152587125</v>
      </c>
      <c r="D38" s="45">
        <v>327242.99892667006</v>
      </c>
      <c r="E38" s="45">
        <v>9748.1541607296494</v>
      </c>
      <c r="F38" s="45">
        <v>109213.59319872405</v>
      </c>
      <c r="G38" s="45">
        <v>9946.054140651333</v>
      </c>
      <c r="H38" s="45">
        <f t="shared" si="0"/>
        <v>881370.45195264637</v>
      </c>
    </row>
    <row r="39" spans="1:8" x14ac:dyDescent="0.2">
      <c r="A39" s="44" t="s">
        <v>91</v>
      </c>
      <c r="B39" s="44" t="s">
        <v>92</v>
      </c>
      <c r="C39" s="45">
        <v>229987.84808316152</v>
      </c>
      <c r="D39" s="45">
        <v>230104.20441485621</v>
      </c>
      <c r="E39" s="45">
        <v>11721.832974650986</v>
      </c>
      <c r="F39" s="45">
        <v>189028.65977458894</v>
      </c>
      <c r="G39" s="45">
        <v>18391.751147039136</v>
      </c>
      <c r="H39" s="45">
        <f t="shared" si="0"/>
        <v>679234.29639429681</v>
      </c>
    </row>
    <row r="40" spans="1:8" x14ac:dyDescent="0.2">
      <c r="A40" s="44" t="s">
        <v>93</v>
      </c>
      <c r="B40" s="44" t="s">
        <v>94</v>
      </c>
      <c r="C40" s="45">
        <v>6180446.9230745723</v>
      </c>
      <c r="D40" s="45">
        <v>207328.50022153297</v>
      </c>
      <c r="E40" s="45">
        <v>96616.97659599148</v>
      </c>
      <c r="F40" s="45">
        <v>172638.45418120426</v>
      </c>
      <c r="G40" s="45">
        <v>208058.80891933845</v>
      </c>
      <c r="H40" s="45">
        <f t="shared" si="0"/>
        <v>6865089.6629926395</v>
      </c>
    </row>
    <row r="41" spans="1:8" x14ac:dyDescent="0.2">
      <c r="A41" s="44" t="s">
        <v>95</v>
      </c>
      <c r="B41" s="44" t="s">
        <v>96</v>
      </c>
      <c r="C41" s="45">
        <v>594365.73544273665</v>
      </c>
      <c r="D41" s="45">
        <v>190330.51770168493</v>
      </c>
      <c r="E41" s="45">
        <v>4530.1682771094975</v>
      </c>
      <c r="F41" s="45">
        <v>162437.54261520898</v>
      </c>
      <c r="G41" s="45">
        <v>16686.223731803559</v>
      </c>
      <c r="H41" s="45">
        <f t="shared" si="0"/>
        <v>968350.18776854372</v>
      </c>
    </row>
    <row r="42" spans="1:8" x14ac:dyDescent="0.2">
      <c r="A42" s="44" t="s">
        <v>97</v>
      </c>
      <c r="B42" s="44" t="s">
        <v>98</v>
      </c>
      <c r="C42" s="45">
        <v>346514.02785620303</v>
      </c>
      <c r="D42" s="45">
        <v>287589.05168825405</v>
      </c>
      <c r="E42" s="45">
        <v>2739.9401113710628</v>
      </c>
      <c r="F42" s="45">
        <v>725724.56814854778</v>
      </c>
      <c r="G42" s="45">
        <v>24342.480569715186</v>
      </c>
      <c r="H42" s="45">
        <f t="shared" si="0"/>
        <v>1386910.0683740913</v>
      </c>
    </row>
    <row r="43" spans="1:8" x14ac:dyDescent="0.2">
      <c r="A43" s="44" t="s">
        <v>99</v>
      </c>
      <c r="B43" s="44" t="s">
        <v>100</v>
      </c>
      <c r="C43" s="45">
        <v>707304.19447869924</v>
      </c>
      <c r="D43" s="45">
        <v>295790.17353691044</v>
      </c>
      <c r="E43" s="45">
        <v>11907.514799601437</v>
      </c>
      <c r="F43" s="45">
        <v>245798.03210937037</v>
      </c>
      <c r="G43" s="45">
        <v>8956.5653951527584</v>
      </c>
      <c r="H43" s="45">
        <f t="shared" si="0"/>
        <v>1269756.4803197342</v>
      </c>
    </row>
    <row r="44" spans="1:8" x14ac:dyDescent="0.2">
      <c r="A44" s="44" t="s">
        <v>101</v>
      </c>
      <c r="B44" s="44" t="s">
        <v>102</v>
      </c>
      <c r="C44" s="45">
        <v>579267.4106741962</v>
      </c>
      <c r="D44" s="45">
        <v>283152.52970354992</v>
      </c>
      <c r="E44" s="45">
        <v>11617.5553082715</v>
      </c>
      <c r="F44" s="45">
        <v>337645.89619679778</v>
      </c>
      <c r="G44" s="45">
        <v>8385.4810179572232</v>
      </c>
      <c r="H44" s="45">
        <f t="shared" si="0"/>
        <v>1220068.8729007726</v>
      </c>
    </row>
    <row r="45" spans="1:8" x14ac:dyDescent="0.2">
      <c r="A45" s="44" t="s">
        <v>103</v>
      </c>
      <c r="B45" s="44" t="s">
        <v>104</v>
      </c>
      <c r="C45" s="45">
        <v>1802530.6936540536</v>
      </c>
      <c r="D45" s="45">
        <v>225356.36987123414</v>
      </c>
      <c r="E45" s="45">
        <v>113755.6348681646</v>
      </c>
      <c r="F45" s="45">
        <v>146954.44964057332</v>
      </c>
      <c r="G45" s="45">
        <v>20516.826681881117</v>
      </c>
      <c r="H45" s="45">
        <f t="shared" si="0"/>
        <v>2309113.9747159071</v>
      </c>
    </row>
    <row r="46" spans="1:8" x14ac:dyDescent="0.2">
      <c r="A46" s="44" t="s">
        <v>105</v>
      </c>
      <c r="B46" s="44" t="s">
        <v>106</v>
      </c>
      <c r="C46" s="45">
        <v>406832.58274834196</v>
      </c>
      <c r="D46" s="45">
        <v>145705.59125142323</v>
      </c>
      <c r="E46" s="45">
        <v>19318.923090692559</v>
      </c>
      <c r="F46" s="45">
        <v>196656.74262467868</v>
      </c>
      <c r="G46" s="45">
        <v>5573.593615551631</v>
      </c>
      <c r="H46" s="45">
        <f t="shared" si="0"/>
        <v>774087.43333068804</v>
      </c>
    </row>
    <row r="47" spans="1:8" x14ac:dyDescent="0.2">
      <c r="A47" s="44" t="s">
        <v>107</v>
      </c>
      <c r="B47" s="44" t="s">
        <v>108</v>
      </c>
      <c r="C47" s="45">
        <v>969731.01755961578</v>
      </c>
      <c r="D47" s="45">
        <v>154380.76975058389</v>
      </c>
      <c r="E47" s="45">
        <v>20598.066889797814</v>
      </c>
      <c r="F47" s="45">
        <v>183065.05529740613</v>
      </c>
      <c r="G47" s="45">
        <v>15696.411283105921</v>
      </c>
      <c r="H47" s="45">
        <f t="shared" si="0"/>
        <v>1343471.3207805094</v>
      </c>
    </row>
    <row r="48" spans="1:8" x14ac:dyDescent="0.2">
      <c r="A48" s="44" t="s">
        <v>109</v>
      </c>
      <c r="B48" s="44" t="s">
        <v>110</v>
      </c>
      <c r="C48" s="45">
        <v>1887813.8053416999</v>
      </c>
      <c r="D48" s="45">
        <v>327743.70237363537</v>
      </c>
      <c r="E48" s="45">
        <v>86848.464616694575</v>
      </c>
      <c r="F48" s="45">
        <v>596484.36666979734</v>
      </c>
      <c r="G48" s="45">
        <v>83873.623809501922</v>
      </c>
      <c r="H48" s="45">
        <f t="shared" si="0"/>
        <v>2982763.9628113289</v>
      </c>
    </row>
    <row r="49" spans="1:8" x14ac:dyDescent="0.2">
      <c r="A49" s="44" t="s">
        <v>111</v>
      </c>
      <c r="B49" s="44" t="s">
        <v>112</v>
      </c>
      <c r="C49" s="45">
        <v>1664851.9103686514</v>
      </c>
      <c r="D49" s="45">
        <v>177764.92148363614</v>
      </c>
      <c r="E49" s="45">
        <v>38205.916584519335</v>
      </c>
      <c r="F49" s="45">
        <v>270172.26189982152</v>
      </c>
      <c r="G49" s="45">
        <v>16511.661098918066</v>
      </c>
      <c r="H49" s="45">
        <f t="shared" si="0"/>
        <v>2167506.6714355466</v>
      </c>
    </row>
    <row r="50" spans="1:8" x14ac:dyDescent="0.2">
      <c r="A50" s="44" t="s">
        <v>113</v>
      </c>
      <c r="B50" s="44" t="s">
        <v>114</v>
      </c>
      <c r="C50" s="45">
        <v>996190.45799557248</v>
      </c>
      <c r="D50" s="45">
        <v>142877.30530380114</v>
      </c>
      <c r="E50" s="45">
        <v>32935.091109034853</v>
      </c>
      <c r="F50" s="45">
        <v>270420.71980553569</v>
      </c>
      <c r="G50" s="45">
        <v>14589.777946567807</v>
      </c>
      <c r="H50" s="45">
        <f t="shared" si="0"/>
        <v>1457013.352160512</v>
      </c>
    </row>
    <row r="51" spans="1:8" x14ac:dyDescent="0.2">
      <c r="A51" s="44" t="s">
        <v>115</v>
      </c>
      <c r="B51" s="44" t="s">
        <v>116</v>
      </c>
      <c r="C51" s="45">
        <v>1156666.2167978305</v>
      </c>
      <c r="D51" s="45">
        <v>202733.29298079215</v>
      </c>
      <c r="E51" s="45">
        <v>16973.33426578993</v>
      </c>
      <c r="F51" s="45">
        <v>148885.6176273553</v>
      </c>
      <c r="G51" s="45">
        <v>18203.874098037777</v>
      </c>
      <c r="H51" s="45">
        <f t="shared" si="0"/>
        <v>1543462.3357698058</v>
      </c>
    </row>
    <row r="52" spans="1:8" x14ac:dyDescent="0.2">
      <c r="A52" s="44" t="s">
        <v>117</v>
      </c>
      <c r="B52" s="44" t="s">
        <v>118</v>
      </c>
      <c r="C52" s="45">
        <v>2637273.7184810759</v>
      </c>
      <c r="D52" s="45">
        <v>184954.50093934129</v>
      </c>
      <c r="E52" s="45">
        <v>323689.63413237385</v>
      </c>
      <c r="F52" s="45">
        <v>169305.99636448186</v>
      </c>
      <c r="G52" s="45">
        <v>117222.68522759149</v>
      </c>
      <c r="H52" s="45">
        <f t="shared" si="0"/>
        <v>3432446.5351448646</v>
      </c>
    </row>
    <row r="53" spans="1:8" x14ac:dyDescent="0.2">
      <c r="A53" s="44" t="s">
        <v>119</v>
      </c>
      <c r="B53" s="44" t="s">
        <v>120</v>
      </c>
      <c r="C53" s="45">
        <v>1013605.8524068097</v>
      </c>
      <c r="D53" s="45">
        <v>272752.34148778324</v>
      </c>
      <c r="E53" s="45">
        <v>7633.1094761561972</v>
      </c>
      <c r="F53" s="45">
        <v>307408.29666768585</v>
      </c>
      <c r="G53" s="45">
        <v>19357.249888784754</v>
      </c>
      <c r="H53" s="45">
        <f t="shared" si="0"/>
        <v>1620756.84992722</v>
      </c>
    </row>
    <row r="54" spans="1:8" x14ac:dyDescent="0.2">
      <c r="A54" s="44" t="s">
        <v>121</v>
      </c>
      <c r="B54" s="44" t="s">
        <v>122</v>
      </c>
      <c r="C54" s="45">
        <v>7466644.8073173556</v>
      </c>
      <c r="D54" s="45">
        <v>196127.33331496047</v>
      </c>
      <c r="E54" s="45">
        <v>1135969.4485896188</v>
      </c>
      <c r="F54" s="45">
        <v>205397.10895340916</v>
      </c>
      <c r="G54" s="45">
        <v>1649666.3457818041</v>
      </c>
      <c r="H54" s="45">
        <f t="shared" si="0"/>
        <v>10653805.043957148</v>
      </c>
    </row>
    <row r="55" spans="1:8" x14ac:dyDescent="0.2">
      <c r="A55" s="44" t="s">
        <v>123</v>
      </c>
      <c r="B55" s="44" t="s">
        <v>124</v>
      </c>
      <c r="C55" s="45">
        <v>3396226.1427373071</v>
      </c>
      <c r="D55" s="45">
        <v>196541.14148407866</v>
      </c>
      <c r="E55" s="45">
        <v>120684.12067097734</v>
      </c>
      <c r="F55" s="45">
        <v>258526.2476786327</v>
      </c>
      <c r="G55" s="45">
        <v>72225.000756986381</v>
      </c>
      <c r="H55" s="45">
        <f t="shared" si="0"/>
        <v>4044202.6533279824</v>
      </c>
    </row>
    <row r="56" spans="1:8" x14ac:dyDescent="0.2">
      <c r="A56" s="44" t="s">
        <v>125</v>
      </c>
      <c r="B56" s="44" t="s">
        <v>158</v>
      </c>
      <c r="C56" s="45">
        <v>470439.88164946984</v>
      </c>
      <c r="D56" s="45">
        <v>213756.81482073307</v>
      </c>
      <c r="E56" s="45">
        <v>10078.925205917101</v>
      </c>
      <c r="F56" s="45">
        <v>183197.00101723411</v>
      </c>
      <c r="G56" s="45">
        <v>11704.804692009146</v>
      </c>
      <c r="H56" s="45">
        <f t="shared" si="0"/>
        <v>889177.42738536315</v>
      </c>
    </row>
    <row r="57" spans="1:8" x14ac:dyDescent="0.2">
      <c r="A57" s="44" t="s">
        <v>127</v>
      </c>
      <c r="B57" s="44" t="s">
        <v>128</v>
      </c>
      <c r="C57" s="45">
        <v>1683911.6767843829</v>
      </c>
      <c r="D57" s="45">
        <v>238130.60276413788</v>
      </c>
      <c r="E57" s="45">
        <v>138233.78452948492</v>
      </c>
      <c r="F57" s="45">
        <v>182233.92320244329</v>
      </c>
      <c r="G57" s="45">
        <v>56631.450265623993</v>
      </c>
      <c r="H57" s="45">
        <f t="shared" si="0"/>
        <v>2299141.437546073</v>
      </c>
    </row>
    <row r="58" spans="1:8" x14ac:dyDescent="0.2">
      <c r="A58" s="44" t="s">
        <v>129</v>
      </c>
      <c r="B58" s="44" t="s">
        <v>130</v>
      </c>
      <c r="C58" s="45">
        <v>1345843.7414967197</v>
      </c>
      <c r="D58" s="45">
        <v>313694.59110558685</v>
      </c>
      <c r="E58" s="45">
        <v>94062.080888310418</v>
      </c>
      <c r="F58" s="45">
        <v>282520.61839242768</v>
      </c>
      <c r="G58" s="45">
        <v>72027.616041490168</v>
      </c>
      <c r="H58" s="45">
        <f t="shared" si="0"/>
        <v>2108148.647924535</v>
      </c>
    </row>
    <row r="59" spans="1:8" x14ac:dyDescent="0.2">
      <c r="A59" s="44" t="s">
        <v>131</v>
      </c>
      <c r="B59" s="44" t="s">
        <v>132</v>
      </c>
      <c r="C59" s="45">
        <v>1913974.2690495667</v>
      </c>
      <c r="D59" s="45">
        <v>260472.40143263771</v>
      </c>
      <c r="E59" s="45">
        <v>185152.84381838315</v>
      </c>
      <c r="F59" s="45">
        <v>145408.39497994891</v>
      </c>
      <c r="G59" s="45">
        <v>24499.785937652105</v>
      </c>
      <c r="H59" s="45">
        <f t="shared" si="0"/>
        <v>2529507.6952181887</v>
      </c>
    </row>
    <row r="60" spans="1:8" x14ac:dyDescent="0.2">
      <c r="A60" s="44" t="s">
        <v>133</v>
      </c>
      <c r="B60" s="44" t="s">
        <v>134</v>
      </c>
      <c r="C60" s="45">
        <v>792363.07362027792</v>
      </c>
      <c r="D60" s="45">
        <v>222421.77729636329</v>
      </c>
      <c r="E60" s="45">
        <v>75581.801820421519</v>
      </c>
      <c r="F60" s="45">
        <v>366508.40903049923</v>
      </c>
      <c r="G60" s="45">
        <v>44698.682271385944</v>
      </c>
      <c r="H60" s="45">
        <f t="shared" si="0"/>
        <v>1501573.7440389479</v>
      </c>
    </row>
    <row r="61" spans="1:8" x14ac:dyDescent="0.2">
      <c r="A61" s="44" t="s">
        <v>135</v>
      </c>
      <c r="B61" s="44" t="s">
        <v>136</v>
      </c>
      <c r="C61" s="45">
        <v>1061143.1521731049</v>
      </c>
      <c r="D61" s="45">
        <v>344964.77335026016</v>
      </c>
      <c r="E61" s="45">
        <v>138494.97062276193</v>
      </c>
      <c r="F61" s="45">
        <v>90926.964876178754</v>
      </c>
      <c r="G61" s="45">
        <v>14130.339522070357</v>
      </c>
      <c r="H61" s="45">
        <f t="shared" si="0"/>
        <v>1649660.2005443759</v>
      </c>
    </row>
    <row r="62" spans="1:8" x14ac:dyDescent="0.2">
      <c r="A62" s="44" t="s">
        <v>137</v>
      </c>
      <c r="B62" s="44" t="s">
        <v>138</v>
      </c>
      <c r="C62" s="45">
        <v>3157343.7369934707</v>
      </c>
      <c r="D62" s="45">
        <v>244498.55834701078</v>
      </c>
      <c r="E62" s="45">
        <v>277308.18767118925</v>
      </c>
      <c r="F62" s="45">
        <v>181326.58854122317</v>
      </c>
      <c r="G62" s="45">
        <v>94251.696555668532</v>
      </c>
      <c r="H62" s="45">
        <f t="shared" si="0"/>
        <v>3954728.7681085626</v>
      </c>
    </row>
    <row r="63" spans="1:8" x14ac:dyDescent="0.2">
      <c r="A63" s="44" t="s">
        <v>139</v>
      </c>
      <c r="B63" s="44" t="s">
        <v>140</v>
      </c>
      <c r="C63" s="45">
        <v>3417079.7695215777</v>
      </c>
      <c r="D63" s="45">
        <v>190039.54165036784</v>
      </c>
      <c r="E63" s="45">
        <v>63169.682091888419</v>
      </c>
      <c r="F63" s="45">
        <v>242590.30182716425</v>
      </c>
      <c r="G63" s="45">
        <v>336025.91029169608</v>
      </c>
      <c r="H63" s="45">
        <f t="shared" si="0"/>
        <v>4248905.2053826945</v>
      </c>
    </row>
    <row r="64" spans="1:8" ht="13.5" thickBot="1" x14ac:dyDescent="0.25">
      <c r="A64" s="46" t="s">
        <v>141</v>
      </c>
      <c r="B64" s="46" t="s">
        <v>142</v>
      </c>
      <c r="C64" s="47">
        <v>688169.68388094509</v>
      </c>
      <c r="D64" s="47">
        <v>230171.62471612138</v>
      </c>
      <c r="E64" s="47">
        <v>17064.65346147829</v>
      </c>
      <c r="F64" s="47">
        <v>143868.31323940179</v>
      </c>
      <c r="G64" s="47">
        <v>3563.2678435484636</v>
      </c>
      <c r="H64" s="47">
        <f t="shared" si="0"/>
        <v>1082837.543141495</v>
      </c>
    </row>
    <row r="65" spans="1:8" ht="13.5" thickBot="1" x14ac:dyDescent="0.25">
      <c r="A65" s="48"/>
      <c r="B65" s="40" t="s">
        <v>143</v>
      </c>
      <c r="C65" s="49">
        <f>SUM(C5:C64)</f>
        <v>100379717.34000003</v>
      </c>
      <c r="D65" s="49">
        <f>SUM(D5:D64)</f>
        <v>14339959.619999997</v>
      </c>
      <c r="E65" s="49">
        <f>SUM(E5:E64)</f>
        <v>7169979.8100000024</v>
      </c>
      <c r="F65" s="49">
        <f>SUM(F5:F64)</f>
        <v>14339959.620000003</v>
      </c>
      <c r="G65" s="49">
        <f>SUM(G5:G64)</f>
        <v>7169979.8099999977</v>
      </c>
      <c r="H65" s="49">
        <f>SUM(H5:H64)</f>
        <v>143399596.20000005</v>
      </c>
    </row>
    <row r="66" spans="1:8" x14ac:dyDescent="0.2">
      <c r="B66" s="50" t="s">
        <v>22</v>
      </c>
    </row>
    <row r="67" spans="1:8" x14ac:dyDescent="0.2">
      <c r="C67" s="51"/>
    </row>
    <row r="77" spans="1:8" x14ac:dyDescent="0.2">
      <c r="F77" s="51"/>
    </row>
  </sheetData>
  <mergeCells count="4">
    <mergeCell ref="A1:H1"/>
    <mergeCell ref="A2:A4"/>
    <mergeCell ref="B2:B4"/>
    <mergeCell ref="H2:H4"/>
  </mergeCells>
  <printOptions horizontalCentered="1" verticalCentered="1"/>
  <pageMargins left="0.35433070866141736" right="0.19685039370078741" top="0.74803149606299213" bottom="0.78740157480314965" header="0" footer="0"/>
  <pageSetup scale="73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1E17-B678-4594-BAAA-C988D784293F}">
  <sheetPr>
    <pageSetUpPr fitToPage="1"/>
  </sheetPr>
  <dimension ref="A1:H75"/>
  <sheetViews>
    <sheetView zoomScaleNormal="100" workbookViewId="0">
      <selection activeCell="E33" sqref="E33"/>
    </sheetView>
  </sheetViews>
  <sheetFormatPr baseColWidth="10" defaultColWidth="14.7109375" defaultRowHeight="12.75" x14ac:dyDescent="0.2"/>
  <cols>
    <col min="1" max="1" width="3.7109375" style="29" bestFit="1" customWidth="1"/>
    <col min="2" max="2" width="24.140625" style="29" bestFit="1" customWidth="1"/>
    <col min="3" max="7" width="13" style="29" bestFit="1" customWidth="1"/>
    <col min="8" max="8" width="15.5703125" style="29" customWidth="1"/>
    <col min="9" max="16384" width="14.7109375" style="29"/>
  </cols>
  <sheetData>
    <row r="1" spans="1:8" ht="15.75" customHeight="1" thickBot="1" x14ac:dyDescent="0.25">
      <c r="A1" s="30" t="s">
        <v>159</v>
      </c>
      <c r="B1" s="31"/>
      <c r="C1" s="31"/>
      <c r="D1" s="31"/>
      <c r="E1" s="31"/>
      <c r="F1" s="31"/>
      <c r="G1" s="31"/>
      <c r="H1" s="32"/>
    </row>
    <row r="2" spans="1:8" s="33" customFormat="1" ht="12.75" customHeight="1" x14ac:dyDescent="0.2">
      <c r="A2" s="34" t="s">
        <v>145</v>
      </c>
      <c r="B2" s="34" t="s">
        <v>3</v>
      </c>
      <c r="C2" s="35" t="s">
        <v>146</v>
      </c>
      <c r="D2" s="35" t="s">
        <v>146</v>
      </c>
      <c r="E2" s="35" t="s">
        <v>146</v>
      </c>
      <c r="F2" s="35" t="s">
        <v>146</v>
      </c>
      <c r="G2" s="35" t="s">
        <v>146</v>
      </c>
      <c r="H2" s="34" t="s">
        <v>147</v>
      </c>
    </row>
    <row r="3" spans="1:8" s="33" customFormat="1" ht="11.25" customHeight="1" x14ac:dyDescent="0.2">
      <c r="A3" s="36" t="s">
        <v>145</v>
      </c>
      <c r="B3" s="36"/>
      <c r="C3" s="37" t="s">
        <v>148</v>
      </c>
      <c r="D3" s="37" t="s">
        <v>149</v>
      </c>
      <c r="E3" s="37" t="s">
        <v>150</v>
      </c>
      <c r="F3" s="37" t="s">
        <v>151</v>
      </c>
      <c r="G3" s="37" t="s">
        <v>152</v>
      </c>
      <c r="H3" s="38"/>
    </row>
    <row r="4" spans="1:8" s="33" customFormat="1" ht="12" customHeight="1" thickBot="1" x14ac:dyDescent="0.25">
      <c r="A4" s="39"/>
      <c r="B4" s="39"/>
      <c r="C4" s="40" t="s">
        <v>153</v>
      </c>
      <c r="D4" s="40" t="s">
        <v>154</v>
      </c>
      <c r="E4" s="40" t="s">
        <v>155</v>
      </c>
      <c r="F4" s="40" t="s">
        <v>156</v>
      </c>
      <c r="G4" s="40" t="s">
        <v>157</v>
      </c>
      <c r="H4" s="41"/>
    </row>
    <row r="5" spans="1:8" x14ac:dyDescent="0.2">
      <c r="A5" s="42" t="s">
        <v>23</v>
      </c>
      <c r="B5" s="42" t="s">
        <v>24</v>
      </c>
      <c r="C5" s="43">
        <v>179005.32772311065</v>
      </c>
      <c r="D5" s="43">
        <v>70479.356667489192</v>
      </c>
      <c r="E5" s="43">
        <v>8492.5462827528099</v>
      </c>
      <c r="F5" s="43">
        <v>66406.799738768459</v>
      </c>
      <c r="G5" s="43">
        <v>880.12542004603836</v>
      </c>
      <c r="H5" s="43">
        <f>SUM(C5:G5)</f>
        <v>325264.15583216713</v>
      </c>
    </row>
    <row r="6" spans="1:8" x14ac:dyDescent="0.2">
      <c r="A6" s="44" t="s">
        <v>25</v>
      </c>
      <c r="B6" s="44" t="s">
        <v>26</v>
      </c>
      <c r="C6" s="45">
        <v>504036.92325765814</v>
      </c>
      <c r="D6" s="45">
        <v>102180.16374377126</v>
      </c>
      <c r="E6" s="45">
        <v>20257.970585768038</v>
      </c>
      <c r="F6" s="45">
        <v>76107.330883725037</v>
      </c>
      <c r="G6" s="45">
        <v>11329.660508255609</v>
      </c>
      <c r="H6" s="45">
        <f>SUM(C6:G6)</f>
        <v>713912.04897917807</v>
      </c>
    </row>
    <row r="7" spans="1:8" x14ac:dyDescent="0.2">
      <c r="A7" s="44" t="s">
        <v>27</v>
      </c>
      <c r="B7" s="44" t="s">
        <v>28</v>
      </c>
      <c r="C7" s="45">
        <v>317350.39677030954</v>
      </c>
      <c r="D7" s="45">
        <v>75248.260458621124</v>
      </c>
      <c r="E7" s="45">
        <v>13246.557122985892</v>
      </c>
      <c r="F7" s="45">
        <v>73341.783749163194</v>
      </c>
      <c r="G7" s="45">
        <v>10958.694982548721</v>
      </c>
      <c r="H7" s="45">
        <f t="shared" ref="H7:H64" si="0">SUM(C7:G7)</f>
        <v>490145.69308362849</v>
      </c>
    </row>
    <row r="8" spans="1:8" x14ac:dyDescent="0.2">
      <c r="A8" s="44" t="s">
        <v>29</v>
      </c>
      <c r="B8" s="44" t="s">
        <v>30</v>
      </c>
      <c r="C8" s="45">
        <v>445370.37617427547</v>
      </c>
      <c r="D8" s="45">
        <v>82255.160337266716</v>
      </c>
      <c r="E8" s="45">
        <v>53841.925630336926</v>
      </c>
      <c r="F8" s="45">
        <v>108651.30308356653</v>
      </c>
      <c r="G8" s="45">
        <v>51817.254148772947</v>
      </c>
      <c r="H8" s="45">
        <f t="shared" si="0"/>
        <v>741936.01937421854</v>
      </c>
    </row>
    <row r="9" spans="1:8" x14ac:dyDescent="0.2">
      <c r="A9" s="44" t="s">
        <v>31</v>
      </c>
      <c r="B9" s="44" t="s">
        <v>32</v>
      </c>
      <c r="C9" s="45">
        <v>2246611.4863880766</v>
      </c>
      <c r="D9" s="45">
        <v>74383.634866766326</v>
      </c>
      <c r="E9" s="45">
        <v>577296.49764145655</v>
      </c>
      <c r="F9" s="45">
        <v>64643.825293682283</v>
      </c>
      <c r="G9" s="45">
        <v>568371.77563556307</v>
      </c>
      <c r="H9" s="45">
        <f t="shared" si="0"/>
        <v>3531307.2198255444</v>
      </c>
    </row>
    <row r="10" spans="1:8" x14ac:dyDescent="0.2">
      <c r="A10" s="44" t="s">
        <v>33</v>
      </c>
      <c r="B10" s="44" t="s">
        <v>34</v>
      </c>
      <c r="C10" s="45">
        <v>197234.25957302318</v>
      </c>
      <c r="D10" s="45">
        <v>70783.991345887116</v>
      </c>
      <c r="E10" s="45">
        <v>10671.589368862311</v>
      </c>
      <c r="F10" s="45">
        <v>53675.780656380026</v>
      </c>
      <c r="G10" s="45">
        <v>10165.946785731769</v>
      </c>
      <c r="H10" s="45">
        <f t="shared" si="0"/>
        <v>342531.56772988447</v>
      </c>
    </row>
    <row r="11" spans="1:8" x14ac:dyDescent="0.2">
      <c r="A11" s="44" t="s">
        <v>35</v>
      </c>
      <c r="B11" s="44" t="s">
        <v>36</v>
      </c>
      <c r="C11" s="45">
        <v>196900.29440936068</v>
      </c>
      <c r="D11" s="45">
        <v>91578.060965235025</v>
      </c>
      <c r="E11" s="45">
        <v>4242.8524462279856</v>
      </c>
      <c r="F11" s="45">
        <v>74032.090659512367</v>
      </c>
      <c r="G11" s="45">
        <v>5398.0186527791384</v>
      </c>
      <c r="H11" s="45">
        <f t="shared" si="0"/>
        <v>372151.31713311526</v>
      </c>
    </row>
    <row r="12" spans="1:8" x14ac:dyDescent="0.2">
      <c r="A12" s="44" t="s">
        <v>37</v>
      </c>
      <c r="B12" s="44" t="s">
        <v>38</v>
      </c>
      <c r="C12" s="45">
        <v>1424138.7795782057</v>
      </c>
      <c r="D12" s="45">
        <v>59180.829371631437</v>
      </c>
      <c r="E12" s="45">
        <v>73415.70851309369</v>
      </c>
      <c r="F12" s="45">
        <v>70863.080999653161</v>
      </c>
      <c r="G12" s="45">
        <v>90048.124467228889</v>
      </c>
      <c r="H12" s="45">
        <f t="shared" si="0"/>
        <v>1717646.5229298128</v>
      </c>
    </row>
    <row r="13" spans="1:8" x14ac:dyDescent="0.2">
      <c r="A13" s="44" t="s">
        <v>39</v>
      </c>
      <c r="B13" s="44" t="s">
        <v>40</v>
      </c>
      <c r="C13" s="45">
        <v>2037604.9547959494</v>
      </c>
      <c r="D13" s="45">
        <v>99623.970373169635</v>
      </c>
      <c r="E13" s="45">
        <v>125000.72880255511</v>
      </c>
      <c r="F13" s="45">
        <v>66264.153111554537</v>
      </c>
      <c r="G13" s="45">
        <v>234674.09333356289</v>
      </c>
      <c r="H13" s="45">
        <f t="shared" si="0"/>
        <v>2563167.9004167919</v>
      </c>
    </row>
    <row r="14" spans="1:8" x14ac:dyDescent="0.2">
      <c r="A14" s="44" t="s">
        <v>41</v>
      </c>
      <c r="B14" s="44" t="s">
        <v>42</v>
      </c>
      <c r="C14" s="45">
        <v>1073670.1707446962</v>
      </c>
      <c r="D14" s="45">
        <v>81866.828923008128</v>
      </c>
      <c r="E14" s="45">
        <v>31007.13981368233</v>
      </c>
      <c r="F14" s="45">
        <v>69559.07586016717</v>
      </c>
      <c r="G14" s="45">
        <v>27801.067502886501</v>
      </c>
      <c r="H14" s="45">
        <f t="shared" si="0"/>
        <v>1283904.2828444403</v>
      </c>
    </row>
    <row r="15" spans="1:8" x14ac:dyDescent="0.2">
      <c r="A15" s="44" t="s">
        <v>43</v>
      </c>
      <c r="B15" s="44" t="s">
        <v>44</v>
      </c>
      <c r="C15" s="45">
        <v>451465.24041111645</v>
      </c>
      <c r="D15" s="45">
        <v>92395.540039840926</v>
      </c>
      <c r="E15" s="45">
        <v>9843.2235847048214</v>
      </c>
      <c r="F15" s="45">
        <v>36060.087916740958</v>
      </c>
      <c r="G15" s="45">
        <v>7782.954981968408</v>
      </c>
      <c r="H15" s="45">
        <f t="shared" si="0"/>
        <v>597547.04693437146</v>
      </c>
    </row>
    <row r="16" spans="1:8" x14ac:dyDescent="0.2">
      <c r="A16" s="44" t="s">
        <v>45</v>
      </c>
      <c r="B16" s="44" t="s">
        <v>46</v>
      </c>
      <c r="C16" s="45">
        <v>164978.79084928482</v>
      </c>
      <c r="D16" s="45">
        <v>96005.908717827566</v>
      </c>
      <c r="E16" s="45">
        <v>9920.0309995572115</v>
      </c>
      <c r="F16" s="45">
        <v>84192.80151617981</v>
      </c>
      <c r="G16" s="45">
        <v>13932.423539882597</v>
      </c>
      <c r="H16" s="45">
        <f t="shared" si="0"/>
        <v>369029.955622732</v>
      </c>
    </row>
    <row r="17" spans="1:8" x14ac:dyDescent="0.2">
      <c r="A17" s="44" t="s">
        <v>47</v>
      </c>
      <c r="B17" s="44" t="s">
        <v>48</v>
      </c>
      <c r="C17" s="45">
        <v>482357.01804989955</v>
      </c>
      <c r="D17" s="45">
        <v>89877.508684755216</v>
      </c>
      <c r="E17" s="45">
        <v>21026.485657375826</v>
      </c>
      <c r="F17" s="45">
        <v>56097.161722810466</v>
      </c>
      <c r="G17" s="45">
        <v>11130.726879137846</v>
      </c>
      <c r="H17" s="45">
        <f t="shared" si="0"/>
        <v>660488.90099397884</v>
      </c>
    </row>
    <row r="18" spans="1:8" x14ac:dyDescent="0.2">
      <c r="A18" s="44" t="s">
        <v>49</v>
      </c>
      <c r="B18" s="44" t="s">
        <v>50</v>
      </c>
      <c r="C18" s="45">
        <v>137788.46044109465</v>
      </c>
      <c r="D18" s="45">
        <v>59147.728496104814</v>
      </c>
      <c r="E18" s="45">
        <v>3906.6749657606579</v>
      </c>
      <c r="F18" s="45">
        <v>60973.927344566437</v>
      </c>
      <c r="G18" s="45">
        <v>3431.7498971085429</v>
      </c>
      <c r="H18" s="45">
        <f t="shared" si="0"/>
        <v>265248.54114463512</v>
      </c>
    </row>
    <row r="19" spans="1:8" x14ac:dyDescent="0.2">
      <c r="A19" s="44" t="s">
        <v>51</v>
      </c>
      <c r="B19" s="44" t="s">
        <v>52</v>
      </c>
      <c r="C19" s="45">
        <v>262051.33175385726</v>
      </c>
      <c r="D19" s="45">
        <v>128938.86757415561</v>
      </c>
      <c r="E19" s="45">
        <v>8936.000982434216</v>
      </c>
      <c r="F19" s="45">
        <v>86622.979554762613</v>
      </c>
      <c r="G19" s="45">
        <v>8525.4315718653106</v>
      </c>
      <c r="H19" s="45">
        <f t="shared" si="0"/>
        <v>495074.61143707501</v>
      </c>
    </row>
    <row r="20" spans="1:8" x14ac:dyDescent="0.2">
      <c r="A20" s="44" t="s">
        <v>53</v>
      </c>
      <c r="B20" s="44" t="s">
        <v>54</v>
      </c>
      <c r="C20" s="45">
        <v>2748644.6186637599</v>
      </c>
      <c r="D20" s="45">
        <v>101791.35290230141</v>
      </c>
      <c r="E20" s="45">
        <v>251211.30292881347</v>
      </c>
      <c r="F20" s="45">
        <v>62592.632749004973</v>
      </c>
      <c r="G20" s="45">
        <v>287885.99272303138</v>
      </c>
      <c r="H20" s="45">
        <f t="shared" si="0"/>
        <v>3452125.8999669109</v>
      </c>
    </row>
    <row r="21" spans="1:8" x14ac:dyDescent="0.2">
      <c r="A21" s="44" t="s">
        <v>55</v>
      </c>
      <c r="B21" s="44" t="s">
        <v>56</v>
      </c>
      <c r="C21" s="45">
        <v>422744.23633613973</v>
      </c>
      <c r="D21" s="45">
        <v>121587.44970241461</v>
      </c>
      <c r="E21" s="45">
        <v>10673.375062144636</v>
      </c>
      <c r="F21" s="45">
        <v>70408.154085711052</v>
      </c>
      <c r="G21" s="45">
        <v>17322.119833780165</v>
      </c>
      <c r="H21" s="45">
        <f t="shared" si="0"/>
        <v>642735.3350201901</v>
      </c>
    </row>
    <row r="22" spans="1:8" x14ac:dyDescent="0.2">
      <c r="A22" s="44" t="s">
        <v>57</v>
      </c>
      <c r="B22" s="44" t="s">
        <v>58</v>
      </c>
      <c r="C22" s="45">
        <v>1084551.8689940332</v>
      </c>
      <c r="D22" s="45">
        <v>112125.73863985427</v>
      </c>
      <c r="E22" s="45">
        <v>56281.171804210295</v>
      </c>
      <c r="F22" s="45">
        <v>205698.1614028966</v>
      </c>
      <c r="G22" s="45">
        <v>8434.8477565702487</v>
      </c>
      <c r="H22" s="45">
        <f t="shared" si="0"/>
        <v>1467091.7885975647</v>
      </c>
    </row>
    <row r="23" spans="1:8" x14ac:dyDescent="0.2">
      <c r="A23" s="44" t="s">
        <v>59</v>
      </c>
      <c r="B23" s="44" t="s">
        <v>60</v>
      </c>
      <c r="C23" s="45">
        <v>208839.54901029577</v>
      </c>
      <c r="D23" s="45">
        <v>83671.004960440696</v>
      </c>
      <c r="E23" s="45">
        <v>5967.2515429267605</v>
      </c>
      <c r="F23" s="45">
        <v>46095.689162592775</v>
      </c>
      <c r="G23" s="45">
        <v>16938.765270541528</v>
      </c>
      <c r="H23" s="45">
        <f t="shared" si="0"/>
        <v>361512.25994679751</v>
      </c>
    </row>
    <row r="24" spans="1:8" x14ac:dyDescent="0.2">
      <c r="A24" s="44" t="s">
        <v>61</v>
      </c>
      <c r="B24" s="44" t="s">
        <v>62</v>
      </c>
      <c r="C24" s="45">
        <v>529780.07128997741</v>
      </c>
      <c r="D24" s="45">
        <v>101918.48661561086</v>
      </c>
      <c r="E24" s="45">
        <v>32700.300127722403</v>
      </c>
      <c r="F24" s="45">
        <v>85605.037458010804</v>
      </c>
      <c r="G24" s="45">
        <v>17153.376060047594</v>
      </c>
      <c r="H24" s="45">
        <f t="shared" si="0"/>
        <v>767157.27155136922</v>
      </c>
    </row>
    <row r="25" spans="1:8" x14ac:dyDescent="0.2">
      <c r="A25" s="44" t="s">
        <v>63</v>
      </c>
      <c r="B25" s="44" t="s">
        <v>64</v>
      </c>
      <c r="C25" s="45">
        <v>98352.740698612106</v>
      </c>
      <c r="D25" s="45">
        <v>98589.3056837974</v>
      </c>
      <c r="E25" s="45">
        <v>2020.1691259782988</v>
      </c>
      <c r="F25" s="45">
        <v>71353.517703569058</v>
      </c>
      <c r="G25" s="45">
        <v>2160.3088231710676</v>
      </c>
      <c r="H25" s="45">
        <f t="shared" si="0"/>
        <v>272476.04203512799</v>
      </c>
    </row>
    <row r="26" spans="1:8" x14ac:dyDescent="0.2">
      <c r="A26" s="44" t="s">
        <v>65</v>
      </c>
      <c r="B26" s="44" t="s">
        <v>66</v>
      </c>
      <c r="C26" s="45">
        <v>322610.34809799423</v>
      </c>
      <c r="D26" s="45">
        <v>64458.159818414861</v>
      </c>
      <c r="E26" s="45">
        <v>3915.1685367450423</v>
      </c>
      <c r="F26" s="45">
        <v>34767.147202045948</v>
      </c>
      <c r="G26" s="45">
        <v>6353.2734642807191</v>
      </c>
      <c r="H26" s="45">
        <f t="shared" si="0"/>
        <v>432104.09711948078</v>
      </c>
    </row>
    <row r="27" spans="1:8" x14ac:dyDescent="0.2">
      <c r="A27" s="44" t="s">
        <v>67</v>
      </c>
      <c r="B27" s="44" t="s">
        <v>68</v>
      </c>
      <c r="C27" s="45">
        <v>132333.6961012735</v>
      </c>
      <c r="D27" s="45">
        <v>91391.328215992195</v>
      </c>
      <c r="E27" s="45">
        <v>5453.8086670516177</v>
      </c>
      <c r="F27" s="45">
        <v>120214.76020376092</v>
      </c>
      <c r="G27" s="45">
        <v>6720.8262675128481</v>
      </c>
      <c r="H27" s="45">
        <f t="shared" si="0"/>
        <v>356114.41945559107</v>
      </c>
    </row>
    <row r="28" spans="1:8" x14ac:dyDescent="0.2">
      <c r="A28" s="44" t="s">
        <v>69</v>
      </c>
      <c r="B28" s="44" t="s">
        <v>70</v>
      </c>
      <c r="C28" s="45">
        <v>520039.42068315385</v>
      </c>
      <c r="D28" s="45">
        <v>68696.17435470174</v>
      </c>
      <c r="E28" s="45">
        <v>43107.8048993216</v>
      </c>
      <c r="F28" s="45">
        <v>17047.978223653008</v>
      </c>
      <c r="G28" s="45">
        <v>5828.7904953126399</v>
      </c>
      <c r="H28" s="45">
        <f t="shared" si="0"/>
        <v>654720.16865614289</v>
      </c>
    </row>
    <row r="29" spans="1:8" x14ac:dyDescent="0.2">
      <c r="A29" s="44" t="s">
        <v>71</v>
      </c>
      <c r="B29" s="44" t="s">
        <v>72</v>
      </c>
      <c r="C29" s="45">
        <v>732190.79089976964</v>
      </c>
      <c r="D29" s="45">
        <v>89896.043367473292</v>
      </c>
      <c r="E29" s="45">
        <v>21122.620451891034</v>
      </c>
      <c r="F29" s="45">
        <v>67797.618943748748</v>
      </c>
      <c r="G29" s="45">
        <v>20304.158103570473</v>
      </c>
      <c r="H29" s="45">
        <f t="shared" si="0"/>
        <v>931311.23176645313</v>
      </c>
    </row>
    <row r="30" spans="1:8" x14ac:dyDescent="0.2">
      <c r="A30" s="44" t="s">
        <v>73</v>
      </c>
      <c r="B30" s="44" t="s">
        <v>74</v>
      </c>
      <c r="C30" s="45">
        <v>789187.51216483978</v>
      </c>
      <c r="D30" s="45">
        <v>150193.85920742591</v>
      </c>
      <c r="E30" s="45">
        <v>23101.609230407685</v>
      </c>
      <c r="F30" s="45">
        <v>274623.31229467317</v>
      </c>
      <c r="G30" s="45">
        <v>43915.536446110207</v>
      </c>
      <c r="H30" s="45">
        <f t="shared" si="0"/>
        <v>1281021.8293434565</v>
      </c>
    </row>
    <row r="31" spans="1:8" x14ac:dyDescent="0.2">
      <c r="A31" s="44" t="s">
        <v>75</v>
      </c>
      <c r="B31" s="44" t="s">
        <v>76</v>
      </c>
      <c r="C31" s="45">
        <v>932291.58479422936</v>
      </c>
      <c r="D31" s="45">
        <v>78653.623698999814</v>
      </c>
      <c r="E31" s="45">
        <v>72914.151422673676</v>
      </c>
      <c r="F31" s="45">
        <v>73113.882283518222</v>
      </c>
      <c r="G31" s="45">
        <v>15913.867521967917</v>
      </c>
      <c r="H31" s="45">
        <f t="shared" si="0"/>
        <v>1172887.1097213891</v>
      </c>
    </row>
    <row r="32" spans="1:8" x14ac:dyDescent="0.2">
      <c r="A32" s="44" t="s">
        <v>77</v>
      </c>
      <c r="B32" s="44" t="s">
        <v>78</v>
      </c>
      <c r="C32" s="45">
        <v>238451.12685503921</v>
      </c>
      <c r="D32" s="45">
        <v>50187.426565711256</v>
      </c>
      <c r="E32" s="45">
        <v>8510.3745842069711</v>
      </c>
      <c r="F32" s="45">
        <v>119801.00492723504</v>
      </c>
      <c r="G32" s="45">
        <v>8493.3797932086654</v>
      </c>
      <c r="H32" s="45">
        <f t="shared" si="0"/>
        <v>425443.31272540113</v>
      </c>
    </row>
    <row r="33" spans="1:8" x14ac:dyDescent="0.2">
      <c r="A33" s="44" t="s">
        <v>79</v>
      </c>
      <c r="B33" s="44" t="s">
        <v>80</v>
      </c>
      <c r="C33" s="45">
        <v>163754.2519158556</v>
      </c>
      <c r="D33" s="45">
        <v>75688.910364464959</v>
      </c>
      <c r="E33" s="45">
        <v>3949.4978496592125</v>
      </c>
      <c r="F33" s="45">
        <v>125258.70458252069</v>
      </c>
      <c r="G33" s="45">
        <v>13936.277235726666</v>
      </c>
      <c r="H33" s="45">
        <f t="shared" si="0"/>
        <v>382587.64194822707</v>
      </c>
    </row>
    <row r="34" spans="1:8" x14ac:dyDescent="0.2">
      <c r="A34" s="44" t="s">
        <v>81</v>
      </c>
      <c r="B34" s="44" t="s">
        <v>82</v>
      </c>
      <c r="C34" s="45">
        <v>327313.69081957464</v>
      </c>
      <c r="D34" s="45">
        <v>59102.844671404397</v>
      </c>
      <c r="E34" s="45">
        <v>2534.7426395494153</v>
      </c>
      <c r="F34" s="45">
        <v>67771.910997128332</v>
      </c>
      <c r="G34" s="45">
        <v>12306.917491030856</v>
      </c>
      <c r="H34" s="45">
        <f t="shared" si="0"/>
        <v>469030.10661868769</v>
      </c>
    </row>
    <row r="35" spans="1:8" x14ac:dyDescent="0.2">
      <c r="A35" s="44" t="s">
        <v>83</v>
      </c>
      <c r="B35" s="44" t="s">
        <v>84</v>
      </c>
      <c r="C35" s="45">
        <v>113882.12080891928</v>
      </c>
      <c r="D35" s="45">
        <v>104946.10533569766</v>
      </c>
      <c r="E35" s="45">
        <v>1804.7557464776287</v>
      </c>
      <c r="F35" s="45">
        <v>121733.66276602895</v>
      </c>
      <c r="G35" s="45">
        <v>6016.8009269469903</v>
      </c>
      <c r="H35" s="45">
        <f t="shared" si="0"/>
        <v>348383.44558407052</v>
      </c>
    </row>
    <row r="36" spans="1:8" x14ac:dyDescent="0.2">
      <c r="A36" s="44" t="s">
        <v>85</v>
      </c>
      <c r="B36" s="44" t="s">
        <v>86</v>
      </c>
      <c r="C36" s="45">
        <v>179116.64944433147</v>
      </c>
      <c r="D36" s="45">
        <v>84699.709948048549</v>
      </c>
      <c r="E36" s="45">
        <v>2554.5058187879695</v>
      </c>
      <c r="F36" s="45">
        <v>57639.568488060126</v>
      </c>
      <c r="G36" s="45">
        <v>3939.3085310060605</v>
      </c>
      <c r="H36" s="45">
        <f t="shared" si="0"/>
        <v>327949.74223023414</v>
      </c>
    </row>
    <row r="37" spans="1:8" x14ac:dyDescent="0.2">
      <c r="A37" s="44" t="s">
        <v>87</v>
      </c>
      <c r="B37" s="44" t="s">
        <v>88</v>
      </c>
      <c r="C37" s="45">
        <v>213960.34818645439</v>
      </c>
      <c r="D37" s="45">
        <v>179607.64563367984</v>
      </c>
      <c r="E37" s="45">
        <v>9663.3507757219795</v>
      </c>
      <c r="F37" s="45">
        <v>244793.75824241873</v>
      </c>
      <c r="G37" s="45">
        <v>8098.1766955112189</v>
      </c>
      <c r="H37" s="45">
        <f t="shared" si="0"/>
        <v>656123.27953378612</v>
      </c>
    </row>
    <row r="38" spans="1:8" x14ac:dyDescent="0.2">
      <c r="A38" s="44" t="s">
        <v>89</v>
      </c>
      <c r="B38" s="44" t="s">
        <v>90</v>
      </c>
      <c r="C38" s="45">
        <v>158327.31800633963</v>
      </c>
      <c r="D38" s="45">
        <v>121846.45316953049</v>
      </c>
      <c r="E38" s="45">
        <v>3629.6514007343858</v>
      </c>
      <c r="F38" s="45">
        <v>40664.854596771482</v>
      </c>
      <c r="G38" s="45">
        <v>3703.337960003395</v>
      </c>
      <c r="H38" s="45">
        <f t="shared" si="0"/>
        <v>328171.61513337935</v>
      </c>
    </row>
    <row r="39" spans="1:8" x14ac:dyDescent="0.2">
      <c r="A39" s="44" t="s">
        <v>91</v>
      </c>
      <c r="B39" s="44" t="s">
        <v>92</v>
      </c>
      <c r="C39" s="45">
        <v>85634.234049131133</v>
      </c>
      <c r="D39" s="45">
        <v>85677.558448330863</v>
      </c>
      <c r="E39" s="45">
        <v>4364.5357648336458</v>
      </c>
      <c r="F39" s="45">
        <v>70383.390374945113</v>
      </c>
      <c r="G39" s="45">
        <v>6848.0292999195026</v>
      </c>
      <c r="H39" s="45">
        <f t="shared" si="0"/>
        <v>252907.74793716025</v>
      </c>
    </row>
    <row r="40" spans="1:8" x14ac:dyDescent="0.2">
      <c r="A40" s="44" t="s">
        <v>93</v>
      </c>
      <c r="B40" s="44" t="s">
        <v>94</v>
      </c>
      <c r="C40" s="45">
        <v>2301242.6210772037</v>
      </c>
      <c r="D40" s="45">
        <v>77197.197421518795</v>
      </c>
      <c r="E40" s="45">
        <v>35974.599770805537</v>
      </c>
      <c r="F40" s="45">
        <v>64280.621408691877</v>
      </c>
      <c r="G40" s="45">
        <v>77469.122336148954</v>
      </c>
      <c r="H40" s="45">
        <f t="shared" si="0"/>
        <v>2556164.1620143685</v>
      </c>
    </row>
    <row r="41" spans="1:8" x14ac:dyDescent="0.2">
      <c r="A41" s="44" t="s">
        <v>95</v>
      </c>
      <c r="B41" s="44" t="s">
        <v>96</v>
      </c>
      <c r="C41" s="45">
        <v>221307.58178702986</v>
      </c>
      <c r="D41" s="45">
        <v>70868.127318035011</v>
      </c>
      <c r="E41" s="45">
        <v>1686.7738611288246</v>
      </c>
      <c r="F41" s="45">
        <v>60482.389215828094</v>
      </c>
      <c r="G41" s="45">
        <v>6212.9890790088648</v>
      </c>
      <c r="H41" s="45">
        <f t="shared" si="0"/>
        <v>360557.86126103066</v>
      </c>
    </row>
    <row r="42" spans="1:8" x14ac:dyDescent="0.2">
      <c r="A42" s="44" t="s">
        <v>97</v>
      </c>
      <c r="B42" s="44" t="s">
        <v>98</v>
      </c>
      <c r="C42" s="45">
        <v>129021.87489495351</v>
      </c>
      <c r="D42" s="45">
        <v>107081.60612613999</v>
      </c>
      <c r="E42" s="45">
        <v>1020.1959570181768</v>
      </c>
      <c r="F42" s="45">
        <v>270218.04865779524</v>
      </c>
      <c r="G42" s="45">
        <v>9063.7383488612104</v>
      </c>
      <c r="H42" s="45">
        <f t="shared" si="0"/>
        <v>516405.46398476814</v>
      </c>
    </row>
    <row r="43" spans="1:8" x14ac:dyDescent="0.2">
      <c r="A43" s="44" t="s">
        <v>99</v>
      </c>
      <c r="B43" s="44" t="s">
        <v>100</v>
      </c>
      <c r="C43" s="45">
        <v>263359.36197820213</v>
      </c>
      <c r="D43" s="45">
        <v>110135.23175769657</v>
      </c>
      <c r="E43" s="45">
        <v>4433.6729865999323</v>
      </c>
      <c r="F43" s="45">
        <v>91521.036376055155</v>
      </c>
      <c r="G43" s="45">
        <v>3334.9093168067029</v>
      </c>
      <c r="H43" s="45">
        <f t="shared" si="0"/>
        <v>472784.2124153605</v>
      </c>
    </row>
    <row r="44" spans="1:8" x14ac:dyDescent="0.2">
      <c r="A44" s="44" t="s">
        <v>101</v>
      </c>
      <c r="B44" s="44" t="s">
        <v>102</v>
      </c>
      <c r="C44" s="45">
        <v>215685.8348653774</v>
      </c>
      <c r="D44" s="45">
        <v>105429.70075301395</v>
      </c>
      <c r="E44" s="45">
        <v>4325.7087652192604</v>
      </c>
      <c r="F44" s="45">
        <v>125719.89321014109</v>
      </c>
      <c r="G44" s="45">
        <v>3122.2703725052575</v>
      </c>
      <c r="H44" s="45">
        <f t="shared" si="0"/>
        <v>454283.40796625696</v>
      </c>
    </row>
    <row r="45" spans="1:8" x14ac:dyDescent="0.2">
      <c r="A45" s="44" t="s">
        <v>103</v>
      </c>
      <c r="B45" s="44" t="s">
        <v>104</v>
      </c>
      <c r="C45" s="45">
        <v>671158.6572404441</v>
      </c>
      <c r="D45" s="45">
        <v>83909.738200766893</v>
      </c>
      <c r="E45" s="45">
        <v>42356.04942564408</v>
      </c>
      <c r="F45" s="45">
        <v>54717.376765626905</v>
      </c>
      <c r="G45" s="45">
        <v>7639.285086864119</v>
      </c>
      <c r="H45" s="45">
        <f t="shared" si="0"/>
        <v>859781.10671934613</v>
      </c>
    </row>
    <row r="46" spans="1:8" x14ac:dyDescent="0.2">
      <c r="A46" s="44" t="s">
        <v>105</v>
      </c>
      <c r="B46" s="44" t="s">
        <v>106</v>
      </c>
      <c r="C46" s="45">
        <v>151481.03215125797</v>
      </c>
      <c r="D46" s="45">
        <v>54252.373799243956</v>
      </c>
      <c r="E46" s="45">
        <v>7193.2547537351984</v>
      </c>
      <c r="F46" s="45">
        <v>73223.649273730698</v>
      </c>
      <c r="G46" s="45">
        <v>2075.2853863666201</v>
      </c>
      <c r="H46" s="45">
        <f t="shared" si="0"/>
        <v>288225.59536433441</v>
      </c>
    </row>
    <row r="47" spans="1:8" x14ac:dyDescent="0.2">
      <c r="A47" s="44" t="s">
        <v>107</v>
      </c>
      <c r="B47" s="44" t="s">
        <v>108</v>
      </c>
      <c r="C47" s="45">
        <v>361072.00277979445</v>
      </c>
      <c r="D47" s="45">
        <v>57482.510835642905</v>
      </c>
      <c r="E47" s="45">
        <v>7669.5342632311367</v>
      </c>
      <c r="F47" s="45">
        <v>68162.887396931867</v>
      </c>
      <c r="G47" s="45">
        <v>5844.4399073766835</v>
      </c>
      <c r="H47" s="45">
        <f t="shared" si="0"/>
        <v>500231.37518297706</v>
      </c>
    </row>
    <row r="48" spans="1:8" x14ac:dyDescent="0.2">
      <c r="A48" s="44" t="s">
        <v>109</v>
      </c>
      <c r="B48" s="44" t="s">
        <v>110</v>
      </c>
      <c r="C48" s="45">
        <v>702913.1782186887</v>
      </c>
      <c r="D48" s="45">
        <v>122032.88630729841</v>
      </c>
      <c r="E48" s="45">
        <v>32337.368290451948</v>
      </c>
      <c r="F48" s="45">
        <v>222096.43808476051</v>
      </c>
      <c r="G48" s="45">
        <v>31229.708837723269</v>
      </c>
      <c r="H48" s="45">
        <f t="shared" si="0"/>
        <v>1110609.5797389229</v>
      </c>
    </row>
    <row r="49" spans="1:8" x14ac:dyDescent="0.2">
      <c r="A49" s="44" t="s">
        <v>111</v>
      </c>
      <c r="B49" s="44" t="s">
        <v>112</v>
      </c>
      <c r="C49" s="45">
        <v>619895.00461824739</v>
      </c>
      <c r="D49" s="45">
        <v>66189.422697457921</v>
      </c>
      <c r="E49" s="45">
        <v>14225.683792116182</v>
      </c>
      <c r="F49" s="45">
        <v>100596.59630689143</v>
      </c>
      <c r="G49" s="45">
        <v>6147.9920042271424</v>
      </c>
      <c r="H49" s="45">
        <f t="shared" si="0"/>
        <v>807054.69941894012</v>
      </c>
    </row>
    <row r="50" spans="1:8" x14ac:dyDescent="0.2">
      <c r="A50" s="44" t="s">
        <v>113</v>
      </c>
      <c r="B50" s="44" t="s">
        <v>114</v>
      </c>
      <c r="C50" s="45">
        <v>370923.97510783875</v>
      </c>
      <c r="D50" s="45">
        <v>53199.282938943543</v>
      </c>
      <c r="E50" s="45">
        <v>12263.131830516228</v>
      </c>
      <c r="F50" s="45">
        <v>100689.10772706695</v>
      </c>
      <c r="G50" s="45">
        <v>5432.3933625809368</v>
      </c>
      <c r="H50" s="45">
        <f t="shared" si="0"/>
        <v>542507.89096694638</v>
      </c>
    </row>
    <row r="51" spans="1:8" x14ac:dyDescent="0.2">
      <c r="A51" s="44" t="s">
        <v>115</v>
      </c>
      <c r="B51" s="44" t="s">
        <v>116</v>
      </c>
      <c r="C51" s="45">
        <v>430675.90897312463</v>
      </c>
      <c r="D51" s="45">
        <v>75486.206794676735</v>
      </c>
      <c r="E51" s="45">
        <v>6319.8925126914546</v>
      </c>
      <c r="F51" s="45">
        <v>55436.432545080424</v>
      </c>
      <c r="G51" s="45">
        <v>6778.0747030973907</v>
      </c>
      <c r="H51" s="45">
        <f t="shared" si="0"/>
        <v>574696.51552867051</v>
      </c>
    </row>
    <row r="52" spans="1:8" x14ac:dyDescent="0.2">
      <c r="A52" s="44" t="s">
        <v>117</v>
      </c>
      <c r="B52" s="44" t="s">
        <v>118</v>
      </c>
      <c r="C52" s="45">
        <v>981968.90288902924</v>
      </c>
      <c r="D52" s="45">
        <v>68866.408177151869</v>
      </c>
      <c r="E52" s="45">
        <v>120523.38469007467</v>
      </c>
      <c r="F52" s="45">
        <v>63039.805969900204</v>
      </c>
      <c r="G52" s="45">
        <v>43646.979378742857</v>
      </c>
      <c r="H52" s="45">
        <f t="shared" si="0"/>
        <v>1278045.481104899</v>
      </c>
    </row>
    <row r="53" spans="1:8" x14ac:dyDescent="0.2">
      <c r="A53" s="44" t="s">
        <v>119</v>
      </c>
      <c r="B53" s="44" t="s">
        <v>120</v>
      </c>
      <c r="C53" s="45">
        <v>377408.46536895272</v>
      </c>
      <c r="D53" s="45">
        <v>101557.26940828506</v>
      </c>
      <c r="E53" s="45">
        <v>2842.1305249460165</v>
      </c>
      <c r="F53" s="45">
        <v>114461.1519473263</v>
      </c>
      <c r="G53" s="45">
        <v>7207.5254468415324</v>
      </c>
      <c r="H53" s="45">
        <f t="shared" si="0"/>
        <v>603476.54269635153</v>
      </c>
    </row>
    <row r="54" spans="1:8" x14ac:dyDescent="0.2">
      <c r="A54" s="44" t="s">
        <v>121</v>
      </c>
      <c r="B54" s="44" t="s">
        <v>122</v>
      </c>
      <c r="C54" s="45">
        <v>2780148.6657692571</v>
      </c>
      <c r="D54" s="45">
        <v>73026.527725292181</v>
      </c>
      <c r="E54" s="45">
        <v>422969.62402122683</v>
      </c>
      <c r="F54" s="45">
        <v>76478.058504948043</v>
      </c>
      <c r="G54" s="45">
        <v>614240.77461072069</v>
      </c>
      <c r="H54" s="45">
        <f t="shared" si="0"/>
        <v>3966863.650631445</v>
      </c>
    </row>
    <row r="55" spans="1:8" x14ac:dyDescent="0.2">
      <c r="A55" s="44" t="s">
        <v>123</v>
      </c>
      <c r="B55" s="44" t="s">
        <v>124</v>
      </c>
      <c r="C55" s="45">
        <v>1264559.0922081317</v>
      </c>
      <c r="D55" s="45">
        <v>73180.606064217689</v>
      </c>
      <c r="E55" s="45">
        <v>44935.818660362995</v>
      </c>
      <c r="F55" s="45">
        <v>96260.291080903218</v>
      </c>
      <c r="G55" s="45">
        <v>26892.432233141419</v>
      </c>
      <c r="H55" s="45">
        <f t="shared" si="0"/>
        <v>1505828.2402467572</v>
      </c>
    </row>
    <row r="56" spans="1:8" x14ac:dyDescent="0.2">
      <c r="A56" s="44" t="s">
        <v>125</v>
      </c>
      <c r="B56" s="44" t="s">
        <v>158</v>
      </c>
      <c r="C56" s="45">
        <v>175164.72834099169</v>
      </c>
      <c r="D56" s="45">
        <v>79590.73169525266</v>
      </c>
      <c r="E56" s="45">
        <v>3752.811495219099</v>
      </c>
      <c r="F56" s="45">
        <v>68212.016386779389</v>
      </c>
      <c r="G56" s="45">
        <v>4358.1954127091331</v>
      </c>
      <c r="H56" s="45">
        <f t="shared" si="0"/>
        <v>331078.483330952</v>
      </c>
    </row>
    <row r="57" spans="1:8" x14ac:dyDescent="0.2">
      <c r="A57" s="44" t="s">
        <v>127</v>
      </c>
      <c r="B57" s="44" t="s">
        <v>128</v>
      </c>
      <c r="C57" s="45">
        <v>626991.76434607594</v>
      </c>
      <c r="D57" s="45">
        <v>88666.127107686349</v>
      </c>
      <c r="E57" s="45">
        <v>51470.303133645248</v>
      </c>
      <c r="F57" s="45">
        <v>67853.421653680693</v>
      </c>
      <c r="G57" s="45">
        <v>21086.291762835255</v>
      </c>
      <c r="H57" s="45">
        <f t="shared" si="0"/>
        <v>856067.90800392348</v>
      </c>
    </row>
    <row r="58" spans="1:8" x14ac:dyDescent="0.2">
      <c r="A58" s="44" t="s">
        <v>129</v>
      </c>
      <c r="B58" s="44" t="s">
        <v>130</v>
      </c>
      <c r="C58" s="45">
        <v>501114.72807561111</v>
      </c>
      <c r="D58" s="45">
        <v>116801.80608920215</v>
      </c>
      <c r="E58" s="45">
        <v>35023.303696573079</v>
      </c>
      <c r="F58" s="45">
        <v>105194.4133603715</v>
      </c>
      <c r="G58" s="45">
        <v>26818.937528680286</v>
      </c>
      <c r="H58" s="45">
        <f t="shared" si="0"/>
        <v>784953.18875043816</v>
      </c>
    </row>
    <row r="59" spans="1:8" x14ac:dyDescent="0.2">
      <c r="A59" s="44" t="s">
        <v>131</v>
      </c>
      <c r="B59" s="44" t="s">
        <v>132</v>
      </c>
      <c r="C59" s="45">
        <v>712653.8288255122</v>
      </c>
      <c r="D59" s="45">
        <v>96984.926697328468</v>
      </c>
      <c r="E59" s="45">
        <v>68940.259646555191</v>
      </c>
      <c r="F59" s="45">
        <v>54141.7150175645</v>
      </c>
      <c r="G59" s="45">
        <v>9122.3098116900801</v>
      </c>
      <c r="H59" s="45">
        <f t="shared" si="0"/>
        <v>941843.03999865043</v>
      </c>
    </row>
    <row r="60" spans="1:8" x14ac:dyDescent="0.2">
      <c r="A60" s="44" t="s">
        <v>133</v>
      </c>
      <c r="B60" s="44" t="s">
        <v>134</v>
      </c>
      <c r="C60" s="45">
        <v>295030.39166553109</v>
      </c>
      <c r="D60" s="45">
        <v>82817.064872633186</v>
      </c>
      <c r="E60" s="45">
        <v>28142.311695549517</v>
      </c>
      <c r="F60" s="45">
        <v>136466.6313523821</v>
      </c>
      <c r="G60" s="45">
        <v>16643.215940398455</v>
      </c>
      <c r="H60" s="45">
        <f t="shared" si="0"/>
        <v>559099.61552649434</v>
      </c>
    </row>
    <row r="61" spans="1:8" x14ac:dyDescent="0.2">
      <c r="A61" s="44" t="s">
        <v>135</v>
      </c>
      <c r="B61" s="44" t="s">
        <v>136</v>
      </c>
      <c r="C61" s="45">
        <v>395108.61904306622</v>
      </c>
      <c r="D61" s="45">
        <v>128445.02170871205</v>
      </c>
      <c r="E61" s="45">
        <v>51567.553798097637</v>
      </c>
      <c r="F61" s="45">
        <v>33855.966984691746</v>
      </c>
      <c r="G61" s="45">
        <v>5261.32494352102</v>
      </c>
      <c r="H61" s="45">
        <f t="shared" si="0"/>
        <v>614238.48647808877</v>
      </c>
    </row>
    <row r="62" spans="1:8" x14ac:dyDescent="0.2">
      <c r="A62" s="44" t="s">
        <v>137</v>
      </c>
      <c r="B62" s="44" t="s">
        <v>138</v>
      </c>
      <c r="C62" s="45">
        <v>1175613.0369526804</v>
      </c>
      <c r="D62" s="45">
        <v>91037.18715865491</v>
      </c>
      <c r="E62" s="45">
        <v>103253.60424342191</v>
      </c>
      <c r="F62" s="45">
        <v>67515.58246179558</v>
      </c>
      <c r="G62" s="45">
        <v>35093.905654777656</v>
      </c>
      <c r="H62" s="45">
        <f t="shared" si="0"/>
        <v>1472513.3164713304</v>
      </c>
    </row>
    <row r="63" spans="1:8" x14ac:dyDescent="0.2">
      <c r="A63" s="44" t="s">
        <v>139</v>
      </c>
      <c r="B63" s="44" t="s">
        <v>140</v>
      </c>
      <c r="C63" s="45">
        <v>1272323.782263285</v>
      </c>
      <c r="D63" s="45">
        <v>70759.784588239272</v>
      </c>
      <c r="E63" s="45">
        <v>23520.752883908717</v>
      </c>
      <c r="F63" s="45">
        <v>90326.662290457389</v>
      </c>
      <c r="G63" s="45">
        <v>125116.70372291388</v>
      </c>
      <c r="H63" s="45">
        <f t="shared" si="0"/>
        <v>1582047.6857488044</v>
      </c>
    </row>
    <row r="64" spans="1:8" ht="13.5" thickBot="1" x14ac:dyDescent="0.25">
      <c r="A64" s="46" t="s">
        <v>141</v>
      </c>
      <c r="B64" s="46" t="s">
        <v>142</v>
      </c>
      <c r="C64" s="47">
        <v>256234.77182006836</v>
      </c>
      <c r="D64" s="47">
        <v>85702.661887083508</v>
      </c>
      <c r="E64" s="47">
        <v>6353.8945238495744</v>
      </c>
      <c r="F64" s="47">
        <v>53568.277241073301</v>
      </c>
      <c r="G64" s="47">
        <v>1326.7558048712074</v>
      </c>
      <c r="H64" s="47">
        <f t="shared" si="0"/>
        <v>403186.36127694597</v>
      </c>
    </row>
    <row r="65" spans="2:8" ht="13.5" thickBot="1" x14ac:dyDescent="0.25">
      <c r="B65" s="52" t="s">
        <v>143</v>
      </c>
      <c r="C65" s="53">
        <f t="shared" ref="C65:H65" si="1">SUM(C5:C64)</f>
        <v>37375627.799999997</v>
      </c>
      <c r="D65" s="53">
        <f t="shared" si="1"/>
        <v>5339375.3999999976</v>
      </c>
      <c r="E65" s="53">
        <f t="shared" si="1"/>
        <v>2669687.7000000011</v>
      </c>
      <c r="F65" s="53">
        <f t="shared" si="1"/>
        <v>5339375.4000000013</v>
      </c>
      <c r="G65" s="53">
        <f t="shared" si="1"/>
        <v>2669687.6999999983</v>
      </c>
      <c r="H65" s="53">
        <f t="shared" si="1"/>
        <v>53393754.000000007</v>
      </c>
    </row>
    <row r="66" spans="2:8" x14ac:dyDescent="0.2">
      <c r="B66" s="50" t="s">
        <v>22</v>
      </c>
    </row>
    <row r="75" spans="2:8" x14ac:dyDescent="0.2">
      <c r="F75" s="51"/>
    </row>
  </sheetData>
  <mergeCells count="4">
    <mergeCell ref="A1:H1"/>
    <mergeCell ref="A2:A4"/>
    <mergeCell ref="B2:B4"/>
    <mergeCell ref="H2:H4"/>
  </mergeCells>
  <printOptions horizontalCentered="1" verticalCentered="1"/>
  <pageMargins left="0.35433070866141736" right="0.19685039370078741" top="0.74803149606299213" bottom="0.78740157480314965" header="0" footer="0"/>
  <pageSetup scale="7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D3A1-C54F-4B13-8BDA-F269FC7CB4C0}">
  <sheetPr>
    <pageSetUpPr fitToPage="1"/>
  </sheetPr>
  <dimension ref="A1:I78"/>
  <sheetViews>
    <sheetView zoomScaleNormal="100" workbookViewId="0">
      <selection activeCell="K13" sqref="K13"/>
    </sheetView>
  </sheetViews>
  <sheetFormatPr baseColWidth="10" defaultColWidth="14.7109375" defaultRowHeight="12.75" x14ac:dyDescent="0.2"/>
  <cols>
    <col min="1" max="1" width="4.28515625" style="29" bestFit="1" customWidth="1"/>
    <col min="2" max="2" width="29.42578125" style="29" bestFit="1" customWidth="1"/>
    <col min="3" max="8" width="15.5703125" style="29" bestFit="1" customWidth="1"/>
    <col min="9" max="9" width="18.7109375" style="29" customWidth="1"/>
    <col min="10" max="16384" width="14.7109375" style="29"/>
  </cols>
  <sheetData>
    <row r="1" spans="1:9" x14ac:dyDescent="0.2">
      <c r="A1" s="54" t="s">
        <v>160</v>
      </c>
      <c r="B1" s="55"/>
      <c r="C1" s="55"/>
      <c r="D1" s="55"/>
      <c r="E1" s="55"/>
      <c r="F1" s="55"/>
      <c r="G1" s="55"/>
      <c r="H1" s="55"/>
      <c r="I1" s="56"/>
    </row>
    <row r="2" spans="1:9" ht="13.5" thickBot="1" x14ac:dyDescent="0.25">
      <c r="A2" s="57" t="str">
        <f>'[1]FONDO VI'!B8</f>
        <v>ISR EBINM  ENE - DIC 2024</v>
      </c>
      <c r="B2" s="58"/>
      <c r="C2" s="58"/>
      <c r="D2" s="58"/>
      <c r="E2" s="58"/>
      <c r="F2" s="58"/>
      <c r="G2" s="58"/>
      <c r="H2" s="58"/>
      <c r="I2" s="59"/>
    </row>
    <row r="3" spans="1:9" s="70" customFormat="1" x14ac:dyDescent="0.2">
      <c r="A3" s="67" t="s">
        <v>145</v>
      </c>
      <c r="B3" s="67" t="s">
        <v>3</v>
      </c>
      <c r="C3" s="68" t="s">
        <v>161</v>
      </c>
      <c r="D3" s="68" t="s">
        <v>161</v>
      </c>
      <c r="E3" s="68" t="s">
        <v>161</v>
      </c>
      <c r="F3" s="68" t="s">
        <v>161</v>
      </c>
      <c r="G3" s="68" t="s">
        <v>161</v>
      </c>
      <c r="H3" s="68" t="s">
        <v>161</v>
      </c>
      <c r="I3" s="69" t="s">
        <v>162</v>
      </c>
    </row>
    <row r="4" spans="1:9" s="70" customFormat="1" x14ac:dyDescent="0.2">
      <c r="A4" s="71" t="s">
        <v>145</v>
      </c>
      <c r="B4" s="71"/>
      <c r="C4" s="72" t="s">
        <v>163</v>
      </c>
      <c r="D4" s="72" t="s">
        <v>149</v>
      </c>
      <c r="E4" s="72" t="s">
        <v>164</v>
      </c>
      <c r="F4" s="72" t="s">
        <v>151</v>
      </c>
      <c r="G4" s="72" t="s">
        <v>165</v>
      </c>
      <c r="H4" s="72" t="s">
        <v>166</v>
      </c>
      <c r="I4" s="73" t="s">
        <v>167</v>
      </c>
    </row>
    <row r="5" spans="1:9" s="70" customFormat="1" ht="13.5" thickBot="1" x14ac:dyDescent="0.25">
      <c r="A5" s="74"/>
      <c r="B5" s="74"/>
      <c r="C5" s="75" t="s">
        <v>153</v>
      </c>
      <c r="D5" s="75" t="s">
        <v>154</v>
      </c>
      <c r="E5" s="75" t="s">
        <v>155</v>
      </c>
      <c r="F5" s="75" t="s">
        <v>156</v>
      </c>
      <c r="G5" s="75" t="s">
        <v>157</v>
      </c>
      <c r="H5" s="75" t="s">
        <v>169</v>
      </c>
      <c r="I5" s="76"/>
    </row>
    <row r="6" spans="1:9" x14ac:dyDescent="0.2">
      <c r="A6" s="77" t="s">
        <v>23</v>
      </c>
      <c r="B6" s="78" t="s">
        <v>24</v>
      </c>
      <c r="C6" s="79">
        <v>1411.0584136586108</v>
      </c>
      <c r="D6" s="79">
        <v>4861.2619059945819</v>
      </c>
      <c r="E6" s="79">
        <v>468.61371818719675</v>
      </c>
      <c r="F6" s="79">
        <v>4580.360280416653</v>
      </c>
      <c r="G6" s="79">
        <v>48.564803985401738</v>
      </c>
      <c r="H6" s="79">
        <v>1520.9370923307636</v>
      </c>
      <c r="I6" s="79">
        <f>SUM(C6:H6)</f>
        <v>12890.796214573207</v>
      </c>
    </row>
    <row r="7" spans="1:9" x14ac:dyDescent="0.2">
      <c r="A7" s="80" t="s">
        <v>25</v>
      </c>
      <c r="B7" s="80" t="s">
        <v>26</v>
      </c>
      <c r="C7" s="81">
        <v>3973.2087888325718</v>
      </c>
      <c r="D7" s="81">
        <v>7047.8018109523091</v>
      </c>
      <c r="E7" s="81">
        <v>1117.8229241332399</v>
      </c>
      <c r="F7" s="81">
        <v>5249.4472975608369</v>
      </c>
      <c r="G7" s="81">
        <v>625.16401557382494</v>
      </c>
      <c r="H7" s="81">
        <v>2703.1239224970559</v>
      </c>
      <c r="I7" s="81">
        <f t="shared" ref="I7:I65" si="0">SUM(C7:H7)</f>
        <v>20716.568759549835</v>
      </c>
    </row>
    <row r="8" spans="1:9" x14ac:dyDescent="0.2">
      <c r="A8" s="80" t="s">
        <v>27</v>
      </c>
      <c r="B8" s="80" t="s">
        <v>28</v>
      </c>
      <c r="C8" s="81">
        <v>2501.60122682667</v>
      </c>
      <c r="D8" s="81">
        <v>5190.1935454043478</v>
      </c>
      <c r="E8" s="81">
        <v>730.9372454275732</v>
      </c>
      <c r="F8" s="81">
        <v>5058.6957134068425</v>
      </c>
      <c r="G8" s="81">
        <v>604.69435564699972</v>
      </c>
      <c r="H8" s="81">
        <v>2176.4463970647739</v>
      </c>
      <c r="I8" s="81">
        <f t="shared" si="0"/>
        <v>16262.568483777206</v>
      </c>
    </row>
    <row r="9" spans="1:9" x14ac:dyDescent="0.2">
      <c r="A9" s="80" t="s">
        <v>29</v>
      </c>
      <c r="B9" s="80" t="s">
        <v>30</v>
      </c>
      <c r="C9" s="81">
        <v>3510.7536992815221</v>
      </c>
      <c r="D9" s="81">
        <v>5673.489322632834</v>
      </c>
      <c r="E9" s="81">
        <v>2970.9658474551416</v>
      </c>
      <c r="F9" s="81">
        <v>7494.1438981728716</v>
      </c>
      <c r="G9" s="81">
        <v>2859.2456637205955</v>
      </c>
      <c r="H9" s="81">
        <v>1911.4953747732081</v>
      </c>
      <c r="I9" s="81">
        <f t="shared" si="0"/>
        <v>24420.09380603617</v>
      </c>
    </row>
    <row r="10" spans="1:9" x14ac:dyDescent="0.2">
      <c r="A10" s="80" t="s">
        <v>31</v>
      </c>
      <c r="B10" s="80" t="s">
        <v>32</v>
      </c>
      <c r="C10" s="81">
        <v>17709.528986721292</v>
      </c>
      <c r="D10" s="81">
        <v>5130.5566296977868</v>
      </c>
      <c r="E10" s="81">
        <v>31854.881828035061</v>
      </c>
      <c r="F10" s="81">
        <v>4458.7604117973542</v>
      </c>
      <c r="G10" s="81">
        <v>31362.420907161144</v>
      </c>
      <c r="H10" s="81">
        <v>2397.7410884636711</v>
      </c>
      <c r="I10" s="81">
        <f t="shared" si="0"/>
        <v>92913.889851876316</v>
      </c>
    </row>
    <row r="11" spans="1:9" x14ac:dyDescent="0.2">
      <c r="A11" s="80" t="s">
        <v>33</v>
      </c>
      <c r="B11" s="80" t="s">
        <v>34</v>
      </c>
      <c r="C11" s="81">
        <v>1554.7529504972908</v>
      </c>
      <c r="D11" s="81">
        <v>4882.2738593858057</v>
      </c>
      <c r="E11" s="81">
        <v>588.85203643406339</v>
      </c>
      <c r="F11" s="81">
        <v>3702.2475816630736</v>
      </c>
      <c r="G11" s="81">
        <v>560.95097554307984</v>
      </c>
      <c r="H11" s="81">
        <v>1687.8128202383332</v>
      </c>
      <c r="I11" s="81">
        <f t="shared" si="0"/>
        <v>12976.890223761646</v>
      </c>
    </row>
    <row r="12" spans="1:9" x14ac:dyDescent="0.2">
      <c r="A12" s="80" t="s">
        <v>35</v>
      </c>
      <c r="B12" s="80" t="s">
        <v>36</v>
      </c>
      <c r="C12" s="81">
        <v>1552.1203788300174</v>
      </c>
      <c r="D12" s="81">
        <v>6316.52955198585</v>
      </c>
      <c r="E12" s="81">
        <v>234.11810714348641</v>
      </c>
      <c r="F12" s="81">
        <v>5106.3091259775219</v>
      </c>
      <c r="G12" s="81">
        <v>297.85950026082452</v>
      </c>
      <c r="H12" s="81">
        <v>1408.2828165376445</v>
      </c>
      <c r="I12" s="81">
        <f t="shared" si="0"/>
        <v>14915.219480735346</v>
      </c>
    </row>
    <row r="13" spans="1:9" x14ac:dyDescent="0.2">
      <c r="A13" s="80" t="s">
        <v>37</v>
      </c>
      <c r="B13" s="80" t="s">
        <v>38</v>
      </c>
      <c r="C13" s="81">
        <v>11226.163113143413</v>
      </c>
      <c r="D13" s="81">
        <v>4081.9542770058342</v>
      </c>
      <c r="E13" s="81">
        <v>4051.0356958003576</v>
      </c>
      <c r="F13" s="81">
        <v>4887.7290102156458</v>
      </c>
      <c r="G13" s="81">
        <v>4968.8026438041907</v>
      </c>
      <c r="H13" s="81">
        <v>4709.0859919053864</v>
      </c>
      <c r="I13" s="81">
        <f t="shared" si="0"/>
        <v>33924.770731874829</v>
      </c>
    </row>
    <row r="14" spans="1:9" x14ac:dyDescent="0.2">
      <c r="A14" s="80" t="s">
        <v>39</v>
      </c>
      <c r="B14" s="80" t="s">
        <v>40</v>
      </c>
      <c r="C14" s="81">
        <v>16061.97788495261</v>
      </c>
      <c r="D14" s="81">
        <v>6871.4902490365685</v>
      </c>
      <c r="E14" s="81">
        <v>6897.4668315010167</v>
      </c>
      <c r="F14" s="81">
        <v>4570.5213339835118</v>
      </c>
      <c r="G14" s="81">
        <v>12949.178700690403</v>
      </c>
      <c r="H14" s="81">
        <v>4157.139120209843</v>
      </c>
      <c r="I14" s="81">
        <f t="shared" si="0"/>
        <v>51507.774120373957</v>
      </c>
    </row>
    <row r="15" spans="1:9" x14ac:dyDescent="0.2">
      <c r="A15" s="80" t="s">
        <v>41</v>
      </c>
      <c r="B15" s="80" t="s">
        <v>42</v>
      </c>
      <c r="C15" s="81">
        <v>8463.498529312119</v>
      </c>
      <c r="D15" s="81">
        <v>5646.7044483051277</v>
      </c>
      <c r="E15" s="81">
        <v>1710.9557716452036</v>
      </c>
      <c r="F15" s="81">
        <v>4797.7862126428554</v>
      </c>
      <c r="G15" s="81">
        <v>1534.0465837152847</v>
      </c>
      <c r="H15" s="81">
        <v>4682.0805805111977</v>
      </c>
      <c r="I15" s="81">
        <f t="shared" si="0"/>
        <v>26835.072126131789</v>
      </c>
    </row>
    <row r="16" spans="1:9" x14ac:dyDescent="0.2">
      <c r="A16" s="80" t="s">
        <v>43</v>
      </c>
      <c r="B16" s="82" t="s">
        <v>44</v>
      </c>
      <c r="C16" s="81">
        <v>3558.7981322092637</v>
      </c>
      <c r="D16" s="81">
        <v>6372.9145712628842</v>
      </c>
      <c r="E16" s="81">
        <v>543.14329877060902</v>
      </c>
      <c r="F16" s="81">
        <v>2487.2181019400514</v>
      </c>
      <c r="G16" s="81">
        <v>429.45888678766948</v>
      </c>
      <c r="H16" s="81">
        <v>3256.8248333712368</v>
      </c>
      <c r="I16" s="81">
        <f t="shared" si="0"/>
        <v>16648.357824341714</v>
      </c>
    </row>
    <row r="17" spans="1:9" x14ac:dyDescent="0.2">
      <c r="A17" s="80" t="s">
        <v>45</v>
      </c>
      <c r="B17" s="80" t="s">
        <v>46</v>
      </c>
      <c r="C17" s="81">
        <v>1300.4904036331227</v>
      </c>
      <c r="D17" s="81">
        <v>6621.9371014158651</v>
      </c>
      <c r="E17" s="81">
        <v>547.38148683105226</v>
      </c>
      <c r="F17" s="81">
        <v>5807.1367010414633</v>
      </c>
      <c r="G17" s="81">
        <v>768.78295166227758</v>
      </c>
      <c r="H17" s="81">
        <v>1059.2909684086296</v>
      </c>
      <c r="I17" s="81">
        <f t="shared" si="0"/>
        <v>16105.01961299241</v>
      </c>
    </row>
    <row r="18" spans="1:9" x14ac:dyDescent="0.2">
      <c r="A18" s="80" t="s">
        <v>47</v>
      </c>
      <c r="B18" s="80" t="s">
        <v>48</v>
      </c>
      <c r="C18" s="81">
        <v>3802.3110114320652</v>
      </c>
      <c r="D18" s="81">
        <v>6199.2352063627714</v>
      </c>
      <c r="E18" s="81">
        <v>1160.2291346145905</v>
      </c>
      <c r="F18" s="81">
        <v>3869.2605638284535</v>
      </c>
      <c r="G18" s="81">
        <v>614.1869747065092</v>
      </c>
      <c r="H18" s="81">
        <v>2978.4288161885111</v>
      </c>
      <c r="I18" s="81">
        <f t="shared" si="0"/>
        <v>18623.6517071329</v>
      </c>
    </row>
    <row r="19" spans="1:9" x14ac:dyDescent="0.2">
      <c r="A19" s="80" t="s">
        <v>49</v>
      </c>
      <c r="B19" s="80" t="s">
        <v>50</v>
      </c>
      <c r="C19" s="81">
        <v>1086.1551937226029</v>
      </c>
      <c r="D19" s="81">
        <v>4079.6711684069323</v>
      </c>
      <c r="E19" s="81">
        <v>215.568031130061</v>
      </c>
      <c r="F19" s="81">
        <v>4205.6318938528375</v>
      </c>
      <c r="G19" s="81">
        <v>189.36194465475279</v>
      </c>
      <c r="H19" s="81">
        <v>1361.5537358943984</v>
      </c>
      <c r="I19" s="81">
        <f t="shared" si="0"/>
        <v>11137.941967661585</v>
      </c>
    </row>
    <row r="20" spans="1:9" x14ac:dyDescent="0.2">
      <c r="A20" s="80" t="s">
        <v>51</v>
      </c>
      <c r="B20" s="80" t="s">
        <v>52</v>
      </c>
      <c r="C20" s="81">
        <v>2065.6912349206282</v>
      </c>
      <c r="D20" s="81">
        <v>8893.46377120744</v>
      </c>
      <c r="E20" s="81">
        <v>493.08328817792165</v>
      </c>
      <c r="F20" s="81">
        <v>5974.7564479055354</v>
      </c>
      <c r="G20" s="81">
        <v>470.42830913455094</v>
      </c>
      <c r="H20" s="81">
        <v>1414.4781572331708</v>
      </c>
      <c r="I20" s="81">
        <f t="shared" si="0"/>
        <v>19311.901208579246</v>
      </c>
    </row>
    <row r="21" spans="1:9" x14ac:dyDescent="0.2">
      <c r="A21" s="80" t="s">
        <v>53</v>
      </c>
      <c r="B21" s="80" t="s">
        <v>54</v>
      </c>
      <c r="C21" s="81">
        <v>21666.942345550226</v>
      </c>
      <c r="D21" s="81">
        <v>7020.9838684845254</v>
      </c>
      <c r="E21" s="81">
        <v>13861.69221770351</v>
      </c>
      <c r="F21" s="81">
        <v>4317.2809112629866</v>
      </c>
      <c r="G21" s="81">
        <v>15885.380070042145</v>
      </c>
      <c r="H21" s="81">
        <v>4231.4524450164417</v>
      </c>
      <c r="I21" s="81">
        <f t="shared" si="0"/>
        <v>66983.731858059837</v>
      </c>
    </row>
    <row r="22" spans="1:9" x14ac:dyDescent="0.2">
      <c r="A22" s="80" t="s">
        <v>55</v>
      </c>
      <c r="B22" s="80" t="s">
        <v>56</v>
      </c>
      <c r="C22" s="81">
        <v>3332.3969688237407</v>
      </c>
      <c r="D22" s="81">
        <v>8386.4051182242019</v>
      </c>
      <c r="E22" s="81">
        <v>588.95056994106028</v>
      </c>
      <c r="F22" s="81">
        <v>4856.3507601673073</v>
      </c>
      <c r="G22" s="81">
        <v>955.82440318013857</v>
      </c>
      <c r="H22" s="81">
        <v>2253.8323589453962</v>
      </c>
      <c r="I22" s="81">
        <f t="shared" si="0"/>
        <v>20373.760179281846</v>
      </c>
    </row>
    <row r="23" spans="1:9" x14ac:dyDescent="0.2">
      <c r="A23" s="80" t="s">
        <v>57</v>
      </c>
      <c r="B23" s="80" t="s">
        <v>58</v>
      </c>
      <c r="C23" s="81">
        <v>8549.2764894707816</v>
      </c>
      <c r="D23" s="81">
        <v>7733.7905410090116</v>
      </c>
      <c r="E23" s="81">
        <v>3105.5620193281284</v>
      </c>
      <c r="F23" s="81">
        <v>14187.879734468203</v>
      </c>
      <c r="G23" s="81">
        <v>465.42994738535344</v>
      </c>
      <c r="H23" s="81">
        <v>3077.7718235407247</v>
      </c>
      <c r="I23" s="81">
        <f t="shared" si="0"/>
        <v>37119.710555202204</v>
      </c>
    </row>
    <row r="24" spans="1:9" x14ac:dyDescent="0.2">
      <c r="A24" s="80" t="s">
        <v>59</v>
      </c>
      <c r="B24" s="80" t="s">
        <v>60</v>
      </c>
      <c r="C24" s="81">
        <v>1646.2348159350461</v>
      </c>
      <c r="D24" s="81">
        <v>5771.146166521391</v>
      </c>
      <c r="E24" s="81">
        <v>329.26943696122902</v>
      </c>
      <c r="F24" s="81">
        <v>3179.4163334076648</v>
      </c>
      <c r="G24" s="81">
        <v>934.67112343550878</v>
      </c>
      <c r="H24" s="81">
        <v>1700.9886537418706</v>
      </c>
      <c r="I24" s="81">
        <f t="shared" si="0"/>
        <v>13561.72653000271</v>
      </c>
    </row>
    <row r="25" spans="1:9" x14ac:dyDescent="0.2">
      <c r="A25" s="80" t="s">
        <v>61</v>
      </c>
      <c r="B25" s="80" t="s">
        <v>62</v>
      </c>
      <c r="C25" s="81">
        <v>4176.1361881849061</v>
      </c>
      <c r="D25" s="81">
        <v>7029.7528230650078</v>
      </c>
      <c r="E25" s="81">
        <v>1804.3833637751027</v>
      </c>
      <c r="F25" s="81">
        <v>5904.5446387825605</v>
      </c>
      <c r="G25" s="81">
        <v>946.5132208095049</v>
      </c>
      <c r="H25" s="81">
        <v>2576.8412439916751</v>
      </c>
      <c r="I25" s="81">
        <f t="shared" si="0"/>
        <v>22438.171478608758</v>
      </c>
    </row>
    <row r="26" spans="1:9" x14ac:dyDescent="0.2">
      <c r="A26" s="80" t="s">
        <v>63</v>
      </c>
      <c r="B26" s="80" t="s">
        <v>64</v>
      </c>
      <c r="C26" s="81">
        <v>775.29235601205392</v>
      </c>
      <c r="D26" s="81">
        <v>6800.1250113592059</v>
      </c>
      <c r="E26" s="81">
        <v>111.47174639651296</v>
      </c>
      <c r="F26" s="81">
        <v>4921.5565219691352</v>
      </c>
      <c r="G26" s="81">
        <v>119.20457261619465</v>
      </c>
      <c r="H26" s="81">
        <v>746.51512858340573</v>
      </c>
      <c r="I26" s="81">
        <f t="shared" si="0"/>
        <v>13474.165336936507</v>
      </c>
    </row>
    <row r="27" spans="1:9" x14ac:dyDescent="0.2">
      <c r="A27" s="80" t="s">
        <v>65</v>
      </c>
      <c r="B27" s="80" t="s">
        <v>66</v>
      </c>
      <c r="C27" s="81">
        <v>2543.0642305862275</v>
      </c>
      <c r="D27" s="81">
        <v>4445.954271888415</v>
      </c>
      <c r="E27" s="81">
        <v>216.03670139068265</v>
      </c>
      <c r="F27" s="81">
        <v>2398.0384649477692</v>
      </c>
      <c r="G27" s="81">
        <v>350.5698999607439</v>
      </c>
      <c r="H27" s="81">
        <v>3131.0911757891813</v>
      </c>
      <c r="I27" s="81">
        <f t="shared" si="0"/>
        <v>13084.754744563019</v>
      </c>
    </row>
    <row r="28" spans="1:9" x14ac:dyDescent="0.2">
      <c r="A28" s="80" t="s">
        <v>67</v>
      </c>
      <c r="B28" s="82" t="s">
        <v>68</v>
      </c>
      <c r="C28" s="81">
        <v>1043.1565231571353</v>
      </c>
      <c r="D28" s="81">
        <v>6303.6497976376595</v>
      </c>
      <c r="E28" s="81">
        <v>300.93796049589417</v>
      </c>
      <c r="F28" s="81">
        <v>8291.7248673807371</v>
      </c>
      <c r="G28" s="81">
        <v>370.85124786490917</v>
      </c>
      <c r="H28" s="81">
        <v>783.80553921945102</v>
      </c>
      <c r="I28" s="81">
        <f t="shared" si="0"/>
        <v>17094.125935755786</v>
      </c>
    </row>
    <row r="29" spans="1:9" x14ac:dyDescent="0.2">
      <c r="A29" s="80" t="s">
        <v>69</v>
      </c>
      <c r="B29" s="80" t="s">
        <v>70</v>
      </c>
      <c r="C29" s="81">
        <v>4099.3528478894277</v>
      </c>
      <c r="D29" s="81">
        <v>4738.2682145298077</v>
      </c>
      <c r="E29" s="81">
        <v>2378.6633671675845</v>
      </c>
      <c r="F29" s="81">
        <v>1175.8717875910763</v>
      </c>
      <c r="G29" s="81">
        <v>321.62923763981701</v>
      </c>
      <c r="H29" s="81">
        <v>3951.4979909307508</v>
      </c>
      <c r="I29" s="81">
        <f t="shared" si="0"/>
        <v>16665.283445748464</v>
      </c>
    </row>
    <row r="30" spans="1:9" x14ac:dyDescent="0.2">
      <c r="A30" s="80" t="s">
        <v>71</v>
      </c>
      <c r="B30" s="80" t="s">
        <v>72</v>
      </c>
      <c r="C30" s="81">
        <v>5771.6939995249368</v>
      </c>
      <c r="D30" s="81">
        <v>6200.5136225018714</v>
      </c>
      <c r="E30" s="81">
        <v>1165.533796138358</v>
      </c>
      <c r="F30" s="81">
        <v>4676.291014449801</v>
      </c>
      <c r="G30" s="81">
        <v>1120.3715242504031</v>
      </c>
      <c r="H30" s="81">
        <v>3735.7086841904757</v>
      </c>
      <c r="I30" s="81">
        <f t="shared" si="0"/>
        <v>22670.112641055846</v>
      </c>
    </row>
    <row r="31" spans="1:9" x14ac:dyDescent="0.2">
      <c r="A31" s="80" t="s">
        <v>73</v>
      </c>
      <c r="B31" s="80" t="s">
        <v>74</v>
      </c>
      <c r="C31" s="81">
        <v>6220.9862307396188</v>
      </c>
      <c r="D31" s="81">
        <v>10359.511221477554</v>
      </c>
      <c r="E31" s="81">
        <v>1274.7332351375671</v>
      </c>
      <c r="F31" s="81">
        <v>18941.941437611986</v>
      </c>
      <c r="G31" s="81">
        <v>2423.2335197267071</v>
      </c>
      <c r="H31" s="81">
        <v>1943.8757478325977</v>
      </c>
      <c r="I31" s="81">
        <f t="shared" si="0"/>
        <v>41164.281392526034</v>
      </c>
    </row>
    <row r="32" spans="1:9" x14ac:dyDescent="0.2">
      <c r="A32" s="80" t="s">
        <v>75</v>
      </c>
      <c r="B32" s="82" t="s">
        <v>76</v>
      </c>
      <c r="C32" s="81">
        <v>7349.0431901663251</v>
      </c>
      <c r="D32" s="81">
        <v>5425.0759759382718</v>
      </c>
      <c r="E32" s="81">
        <v>4023.3600699986823</v>
      </c>
      <c r="F32" s="81">
        <v>5042.9763770558166</v>
      </c>
      <c r="G32" s="81">
        <v>878.11786735303667</v>
      </c>
      <c r="H32" s="81">
        <v>3964.3417303636884</v>
      </c>
      <c r="I32" s="81">
        <f t="shared" si="0"/>
        <v>26682.915210875821</v>
      </c>
    </row>
    <row r="33" spans="1:9" x14ac:dyDescent="0.2">
      <c r="A33" s="80" t="s">
        <v>77</v>
      </c>
      <c r="B33" s="82" t="s">
        <v>78</v>
      </c>
      <c r="C33" s="81">
        <v>1879.6561704332989</v>
      </c>
      <c r="D33" s="81">
        <v>3461.6409181318954</v>
      </c>
      <c r="E33" s="81">
        <v>469.5974733950269</v>
      </c>
      <c r="F33" s="81">
        <v>8263.1864008100383</v>
      </c>
      <c r="G33" s="81">
        <v>468.65971080482421</v>
      </c>
      <c r="H33" s="81">
        <v>1583.9938729887151</v>
      </c>
      <c r="I33" s="81">
        <f t="shared" si="0"/>
        <v>16126.734546563797</v>
      </c>
    </row>
    <row r="34" spans="1:9" x14ac:dyDescent="0.2">
      <c r="A34" s="80" t="s">
        <v>79</v>
      </c>
      <c r="B34" s="80" t="s">
        <v>80</v>
      </c>
      <c r="C34" s="81">
        <v>1290.8376408531199</v>
      </c>
      <c r="D34" s="81">
        <v>5220.5870492960603</v>
      </c>
      <c r="E34" s="81">
        <v>217.93097272367402</v>
      </c>
      <c r="F34" s="81">
        <v>8639.6272294880073</v>
      </c>
      <c r="G34" s="81">
        <v>768.99559633657509</v>
      </c>
      <c r="H34" s="81">
        <v>980.26575528834621</v>
      </c>
      <c r="I34" s="81">
        <f t="shared" si="0"/>
        <v>17118.244243985784</v>
      </c>
    </row>
    <row r="35" spans="1:9" x14ac:dyDescent="0.2">
      <c r="A35" s="80" t="s">
        <v>81</v>
      </c>
      <c r="B35" s="80" t="s">
        <v>82</v>
      </c>
      <c r="C35" s="81">
        <v>2580.1396149003299</v>
      </c>
      <c r="D35" s="81">
        <v>4076.5753395354959</v>
      </c>
      <c r="E35" s="81">
        <v>139.86561078615136</v>
      </c>
      <c r="F35" s="81">
        <v>4674.5178276970219</v>
      </c>
      <c r="G35" s="81">
        <v>679.08848216787271</v>
      </c>
      <c r="H35" s="81">
        <v>2602.4451907311764</v>
      </c>
      <c r="I35" s="81">
        <f t="shared" si="0"/>
        <v>14752.632065818047</v>
      </c>
    </row>
    <row r="36" spans="1:9" x14ac:dyDescent="0.2">
      <c r="A36" s="80" t="s">
        <v>83</v>
      </c>
      <c r="B36" s="80" t="s">
        <v>84</v>
      </c>
      <c r="C36" s="81">
        <v>897.70693854027297</v>
      </c>
      <c r="D36" s="81">
        <v>7238.5806025135571</v>
      </c>
      <c r="E36" s="81">
        <v>99.585362577788828</v>
      </c>
      <c r="F36" s="81">
        <v>8396.4900569908896</v>
      </c>
      <c r="G36" s="81">
        <v>332.00354288264867</v>
      </c>
      <c r="H36" s="81">
        <v>648.51239014369389</v>
      </c>
      <c r="I36" s="81">
        <f t="shared" si="0"/>
        <v>17612.878893648849</v>
      </c>
    </row>
    <row r="37" spans="1:9" x14ac:dyDescent="0.2">
      <c r="A37" s="80" t="s">
        <v>85</v>
      </c>
      <c r="B37" s="80" t="s">
        <v>86</v>
      </c>
      <c r="C37" s="81">
        <v>1411.935937547702</v>
      </c>
      <c r="D37" s="81">
        <v>5842.1003381429864</v>
      </c>
      <c r="E37" s="81">
        <v>140.95613141422106</v>
      </c>
      <c r="F37" s="81">
        <v>3975.6469385910823</v>
      </c>
      <c r="G37" s="81">
        <v>217.36873210220753</v>
      </c>
      <c r="H37" s="81">
        <v>1493.232884499982</v>
      </c>
      <c r="I37" s="81">
        <f t="shared" si="0"/>
        <v>13081.240962298183</v>
      </c>
    </row>
    <row r="38" spans="1:9" x14ac:dyDescent="0.2">
      <c r="A38" s="80" t="s">
        <v>87</v>
      </c>
      <c r="B38" s="80" t="s">
        <v>88</v>
      </c>
      <c r="C38" s="81">
        <v>1686.60091483324</v>
      </c>
      <c r="D38" s="81">
        <v>12388.305555393012</v>
      </c>
      <c r="E38" s="81">
        <v>533.21802276835638</v>
      </c>
      <c r="F38" s="81">
        <v>16884.469836797547</v>
      </c>
      <c r="G38" s="81">
        <v>446.85263588464284</v>
      </c>
      <c r="H38" s="81">
        <v>647.15197667412144</v>
      </c>
      <c r="I38" s="81">
        <f t="shared" si="0"/>
        <v>32586.59894235092</v>
      </c>
    </row>
    <row r="39" spans="1:9" x14ac:dyDescent="0.2">
      <c r="A39" s="80" t="s">
        <v>89</v>
      </c>
      <c r="B39" s="80" t="s">
        <v>90</v>
      </c>
      <c r="C39" s="81">
        <v>1248.0583512599248</v>
      </c>
      <c r="D39" s="81">
        <v>8404.2696923029798</v>
      </c>
      <c r="E39" s="81">
        <v>200.28203344335134</v>
      </c>
      <c r="F39" s="81">
        <v>2804.8285045609832</v>
      </c>
      <c r="G39" s="81">
        <v>204.34801452485553</v>
      </c>
      <c r="H39" s="81">
        <v>1189.2000908284665</v>
      </c>
      <c r="I39" s="81">
        <f t="shared" si="0"/>
        <v>14050.98668692056</v>
      </c>
    </row>
    <row r="40" spans="1:9" x14ac:dyDescent="0.2">
      <c r="A40" s="80" t="s">
        <v>91</v>
      </c>
      <c r="B40" s="80" t="s">
        <v>92</v>
      </c>
      <c r="C40" s="81">
        <v>675.03525168338706</v>
      </c>
      <c r="D40" s="81">
        <v>5909.5467208715208</v>
      </c>
      <c r="E40" s="81">
        <v>240.83252122786536</v>
      </c>
      <c r="F40" s="81">
        <v>4854.6427013896791</v>
      </c>
      <c r="G40" s="81">
        <v>377.87023651638424</v>
      </c>
      <c r="H40" s="81">
        <v>686.08058526351294</v>
      </c>
      <c r="I40" s="81">
        <f t="shared" si="0"/>
        <v>12744.00801695235</v>
      </c>
    </row>
    <row r="41" spans="1:9" x14ac:dyDescent="0.2">
      <c r="A41" s="80" t="s">
        <v>93</v>
      </c>
      <c r="B41" s="80" t="s">
        <v>94</v>
      </c>
      <c r="C41" s="81">
        <v>18140.17383529279</v>
      </c>
      <c r="D41" s="81">
        <v>5324.6200422240827</v>
      </c>
      <c r="E41" s="81">
        <v>1985.0572958466082</v>
      </c>
      <c r="F41" s="81">
        <v>4433.7086903614872</v>
      </c>
      <c r="G41" s="81">
        <v>4274.7006909303691</v>
      </c>
      <c r="H41" s="81">
        <v>6508.2921557731488</v>
      </c>
      <c r="I41" s="81">
        <f t="shared" si="0"/>
        <v>40666.552710428485</v>
      </c>
    </row>
    <row r="42" spans="1:9" x14ac:dyDescent="0.2">
      <c r="A42" s="80" t="s">
        <v>95</v>
      </c>
      <c r="B42" s="80" t="s">
        <v>96</v>
      </c>
      <c r="C42" s="81">
        <v>1744.5174915132577</v>
      </c>
      <c r="D42" s="81">
        <v>4888.0770763228738</v>
      </c>
      <c r="E42" s="81">
        <v>93.075191407533239</v>
      </c>
      <c r="F42" s="81">
        <v>4171.7284121304829</v>
      </c>
      <c r="G42" s="81">
        <v>342.82908993779989</v>
      </c>
      <c r="H42" s="81">
        <v>1902.0484645368128</v>
      </c>
      <c r="I42" s="81">
        <f t="shared" si="0"/>
        <v>13142.275725848762</v>
      </c>
    </row>
    <row r="43" spans="1:9" x14ac:dyDescent="0.2">
      <c r="A43" s="80" t="s">
        <v>97</v>
      </c>
      <c r="B43" s="80" t="s">
        <v>98</v>
      </c>
      <c r="C43" s="81">
        <v>1017.0501874566729</v>
      </c>
      <c r="D43" s="81">
        <v>7385.8752024313126</v>
      </c>
      <c r="E43" s="81">
        <v>56.293813984710745</v>
      </c>
      <c r="F43" s="81">
        <v>18638.091610990399</v>
      </c>
      <c r="G43" s="81">
        <v>500.13176106694908</v>
      </c>
      <c r="H43" s="81">
        <v>451.64258904376339</v>
      </c>
      <c r="I43" s="81">
        <f t="shared" si="0"/>
        <v>28049.085164973807</v>
      </c>
    </row>
    <row r="44" spans="1:9" x14ac:dyDescent="0.2">
      <c r="A44" s="80" t="s">
        <v>99</v>
      </c>
      <c r="B44" s="80" t="s">
        <v>100</v>
      </c>
      <c r="C44" s="81">
        <v>2076.0021406174496</v>
      </c>
      <c r="D44" s="81">
        <v>7596.4967895137343</v>
      </c>
      <c r="E44" s="81">
        <v>244.64747253673602</v>
      </c>
      <c r="F44" s="81">
        <v>6312.5963227937491</v>
      </c>
      <c r="G44" s="81">
        <v>184.01833828562258</v>
      </c>
      <c r="H44" s="81">
        <v>1550.0333142954855</v>
      </c>
      <c r="I44" s="81">
        <f t="shared" si="0"/>
        <v>17963.794378042774</v>
      </c>
    </row>
    <row r="45" spans="1:9" x14ac:dyDescent="0.2">
      <c r="A45" s="80" t="s">
        <v>101</v>
      </c>
      <c r="B45" s="80" t="s">
        <v>102</v>
      </c>
      <c r="C45" s="81">
        <v>1700.2025351141533</v>
      </c>
      <c r="D45" s="81">
        <v>7271.9362415442074</v>
      </c>
      <c r="E45" s="81">
        <v>238.69007018320033</v>
      </c>
      <c r="F45" s="81">
        <v>8671.4373766422468</v>
      </c>
      <c r="G45" s="81">
        <v>172.28504617241185</v>
      </c>
      <c r="H45" s="81">
        <v>1154.0783741402672</v>
      </c>
      <c r="I45" s="81">
        <f t="shared" si="0"/>
        <v>19208.629643796485</v>
      </c>
    </row>
    <row r="46" spans="1:9" x14ac:dyDescent="0.2">
      <c r="A46" s="80" t="s">
        <v>103</v>
      </c>
      <c r="B46" s="80" t="s">
        <v>104</v>
      </c>
      <c r="C46" s="81">
        <v>5290.5915273306991</v>
      </c>
      <c r="D46" s="81">
        <v>5787.6126165823307</v>
      </c>
      <c r="E46" s="81">
        <v>2337.1819414610163</v>
      </c>
      <c r="F46" s="81">
        <v>3774.0909089397783</v>
      </c>
      <c r="G46" s="81">
        <v>421.53126631969337</v>
      </c>
      <c r="H46" s="81">
        <v>3681.6402878467911</v>
      </c>
      <c r="I46" s="81">
        <f t="shared" si="0"/>
        <v>21292.648548480309</v>
      </c>
    </row>
    <row r="47" spans="1:9" x14ac:dyDescent="0.2">
      <c r="A47" s="80" t="s">
        <v>105</v>
      </c>
      <c r="B47" s="82" t="s">
        <v>106</v>
      </c>
      <c r="C47" s="81">
        <v>1194.0906320808176</v>
      </c>
      <c r="D47" s="81">
        <v>3742.017670568483</v>
      </c>
      <c r="E47" s="81">
        <v>396.91957438740451</v>
      </c>
      <c r="F47" s="81">
        <v>5050.5474746549762</v>
      </c>
      <c r="G47" s="81">
        <v>114.51302928779359</v>
      </c>
      <c r="H47" s="81">
        <v>1393.953892806999</v>
      </c>
      <c r="I47" s="81">
        <f t="shared" si="0"/>
        <v>11892.042273786474</v>
      </c>
    </row>
    <row r="48" spans="1:9" x14ac:dyDescent="0.2">
      <c r="A48" s="80" t="s">
        <v>107</v>
      </c>
      <c r="B48" s="80" t="s">
        <v>108</v>
      </c>
      <c r="C48" s="81">
        <v>2846.2487342672293</v>
      </c>
      <c r="D48" s="81">
        <v>3964.814002269844</v>
      </c>
      <c r="E48" s="81">
        <v>423.20039811332714</v>
      </c>
      <c r="F48" s="81">
        <v>4701.4851379617112</v>
      </c>
      <c r="G48" s="81">
        <v>322.49276301025492</v>
      </c>
      <c r="H48" s="81">
        <v>2845.5487888950634</v>
      </c>
      <c r="I48" s="81">
        <f t="shared" si="0"/>
        <v>15103.789824517431</v>
      </c>
    </row>
    <row r="49" spans="1:9" x14ac:dyDescent="0.2">
      <c r="A49" s="80" t="s">
        <v>109</v>
      </c>
      <c r="B49" s="80" t="s">
        <v>110</v>
      </c>
      <c r="C49" s="81">
        <v>5540.9052166939573</v>
      </c>
      <c r="D49" s="81">
        <v>8417.1287811695547</v>
      </c>
      <c r="E49" s="81">
        <v>1784.3569980598852</v>
      </c>
      <c r="F49" s="81">
        <v>15318.938834987432</v>
      </c>
      <c r="G49" s="81">
        <v>1723.2369997288158</v>
      </c>
      <c r="H49" s="81">
        <v>2071.2504402945815</v>
      </c>
      <c r="I49" s="81">
        <f t="shared" si="0"/>
        <v>34855.817270934233</v>
      </c>
    </row>
    <row r="50" spans="1:9" x14ac:dyDescent="0.2">
      <c r="A50" s="80" t="s">
        <v>111</v>
      </c>
      <c r="B50" s="80" t="s">
        <v>112</v>
      </c>
      <c r="C50" s="81">
        <v>4886.4917764042139</v>
      </c>
      <c r="D50" s="81">
        <v>4565.3668585109135</v>
      </c>
      <c r="E50" s="81">
        <v>784.9648802170608</v>
      </c>
      <c r="F50" s="81">
        <v>6938.5764090690864</v>
      </c>
      <c r="G50" s="81">
        <v>339.24258950899309</v>
      </c>
      <c r="H50" s="81">
        <v>3419.1427827408966</v>
      </c>
      <c r="I50" s="81">
        <f t="shared" si="0"/>
        <v>20933.785296451162</v>
      </c>
    </row>
    <row r="51" spans="1:9" x14ac:dyDescent="0.2">
      <c r="A51" s="80" t="s">
        <v>113</v>
      </c>
      <c r="B51" s="82" t="s">
        <v>114</v>
      </c>
      <c r="C51" s="81">
        <v>2923.909598451798</v>
      </c>
      <c r="D51" s="81">
        <v>3669.3815012730993</v>
      </c>
      <c r="E51" s="81">
        <v>676.67241512579938</v>
      </c>
      <c r="F51" s="81">
        <v>6944.9573163876712</v>
      </c>
      <c r="G51" s="81">
        <v>299.75627656742415</v>
      </c>
      <c r="H51" s="81">
        <v>2468.7544991901768</v>
      </c>
      <c r="I51" s="81">
        <f t="shared" si="0"/>
        <v>16983.431606995968</v>
      </c>
    </row>
    <row r="52" spans="1:9" x14ac:dyDescent="0.2">
      <c r="A52" s="80" t="s">
        <v>115</v>
      </c>
      <c r="B52" s="80" t="s">
        <v>116</v>
      </c>
      <c r="C52" s="81">
        <v>3394.9205459214868</v>
      </c>
      <c r="D52" s="81">
        <v>5206.6057193206807</v>
      </c>
      <c r="E52" s="81">
        <v>348.72795864890907</v>
      </c>
      <c r="F52" s="81">
        <v>3823.687253660034</v>
      </c>
      <c r="G52" s="81">
        <v>374.01018293178726</v>
      </c>
      <c r="H52" s="81">
        <v>3164.4108023016674</v>
      </c>
      <c r="I52" s="81">
        <f t="shared" si="0"/>
        <v>16312.362462784564</v>
      </c>
    </row>
    <row r="53" spans="1:9" x14ac:dyDescent="0.2">
      <c r="A53" s="80" t="s">
        <v>117</v>
      </c>
      <c r="B53" s="80" t="s">
        <v>118</v>
      </c>
      <c r="C53" s="81">
        <v>7740.6382256732622</v>
      </c>
      <c r="D53" s="81">
        <v>4750.0099675099455</v>
      </c>
      <c r="E53" s="81">
        <v>6650.409611876079</v>
      </c>
      <c r="F53" s="81">
        <v>4348.1243560233397</v>
      </c>
      <c r="G53" s="81">
        <v>2408.4146984104141</v>
      </c>
      <c r="H53" s="81">
        <v>3663.014575323346</v>
      </c>
      <c r="I53" s="81">
        <f t="shared" si="0"/>
        <v>29560.61143481639</v>
      </c>
    </row>
    <row r="54" spans="1:9" x14ac:dyDescent="0.2">
      <c r="A54" s="80" t="s">
        <v>119</v>
      </c>
      <c r="B54" s="80" t="s">
        <v>120</v>
      </c>
      <c r="C54" s="81">
        <v>2975.0253649913593</v>
      </c>
      <c r="D54" s="81">
        <v>7004.8381312631655</v>
      </c>
      <c r="E54" s="81">
        <v>156.82709384500015</v>
      </c>
      <c r="F54" s="81">
        <v>7894.8739600862964</v>
      </c>
      <c r="G54" s="81">
        <v>397.70702285515665</v>
      </c>
      <c r="H54" s="81">
        <v>1978.3532716794632</v>
      </c>
      <c r="I54" s="81">
        <f t="shared" si="0"/>
        <v>20407.624844720442</v>
      </c>
    </row>
    <row r="55" spans="1:9" x14ac:dyDescent="0.2">
      <c r="A55" s="80" t="s">
        <v>121</v>
      </c>
      <c r="B55" s="80" t="s">
        <v>122</v>
      </c>
      <c r="C55" s="81">
        <v>21915.281606163029</v>
      </c>
      <c r="D55" s="81">
        <v>5036.9511605059161</v>
      </c>
      <c r="E55" s="81">
        <v>23339.215541911573</v>
      </c>
      <c r="F55" s="81">
        <v>5275.0179631821748</v>
      </c>
      <c r="G55" s="81">
        <v>33893.445342426974</v>
      </c>
      <c r="H55" s="81">
        <v>3002.2021617937462</v>
      </c>
      <c r="I55" s="81">
        <f t="shared" si="0"/>
        <v>92462.113775983409</v>
      </c>
    </row>
    <row r="56" spans="1:9" x14ac:dyDescent="0.2">
      <c r="A56" s="80" t="s">
        <v>123</v>
      </c>
      <c r="B56" s="80" t="s">
        <v>124</v>
      </c>
      <c r="C56" s="81">
        <v>9968.2326181312128</v>
      </c>
      <c r="D56" s="81">
        <v>5047.5786008653859</v>
      </c>
      <c r="E56" s="81">
        <v>2479.5320933349849</v>
      </c>
      <c r="F56" s="81">
        <v>6639.4829382345915</v>
      </c>
      <c r="G56" s="81">
        <v>1483.9086229606864</v>
      </c>
      <c r="H56" s="81">
        <v>4768.5004435199962</v>
      </c>
      <c r="I56" s="81">
        <f t="shared" si="0"/>
        <v>30387.23531704686</v>
      </c>
    </row>
    <row r="57" spans="1:9" x14ac:dyDescent="0.2">
      <c r="A57" s="80" t="s">
        <v>125</v>
      </c>
      <c r="B57" s="80" t="s">
        <v>158</v>
      </c>
      <c r="C57" s="81">
        <v>1380.7838394849653</v>
      </c>
      <c r="D57" s="81">
        <v>5489.7123122981393</v>
      </c>
      <c r="E57" s="81">
        <v>207.07793515376983</v>
      </c>
      <c r="F57" s="81">
        <v>4704.8737739839225</v>
      </c>
      <c r="G57" s="81">
        <v>240.48266431984732</v>
      </c>
      <c r="H57" s="81">
        <v>1407.4620720943351</v>
      </c>
      <c r="I57" s="81">
        <f t="shared" si="0"/>
        <v>13430.392597334978</v>
      </c>
    </row>
    <row r="58" spans="1:9" x14ac:dyDescent="0.2">
      <c r="A58" s="80" t="s">
        <v>127</v>
      </c>
      <c r="B58" s="80" t="s">
        <v>128</v>
      </c>
      <c r="C58" s="81">
        <v>4942.4339243337763</v>
      </c>
      <c r="D58" s="81">
        <v>6115.6810510373871</v>
      </c>
      <c r="E58" s="81">
        <v>2840.1011103893998</v>
      </c>
      <c r="F58" s="81">
        <v>4680.1399654174338</v>
      </c>
      <c r="G58" s="81">
        <v>1163.5292004036407</v>
      </c>
      <c r="H58" s="81">
        <v>3068.1288268725839</v>
      </c>
      <c r="I58" s="81">
        <f t="shared" si="0"/>
        <v>22810.014078454224</v>
      </c>
    </row>
    <row r="59" spans="1:9" x14ac:dyDescent="0.2">
      <c r="A59" s="80" t="s">
        <v>129</v>
      </c>
      <c r="B59" s="80" t="s">
        <v>130</v>
      </c>
      <c r="C59" s="81">
        <v>3950.1737867439283</v>
      </c>
      <c r="D59" s="81">
        <v>8056.3188618706827</v>
      </c>
      <c r="E59" s="81">
        <v>1932.5653369451545</v>
      </c>
      <c r="F59" s="81">
        <v>7255.7074662985733</v>
      </c>
      <c r="G59" s="81">
        <v>1479.8532283148493</v>
      </c>
      <c r="H59" s="81">
        <v>2134.9983953542587</v>
      </c>
      <c r="I59" s="81">
        <f t="shared" si="0"/>
        <v>24809.617075527443</v>
      </c>
    </row>
    <row r="60" spans="1:9" x14ac:dyDescent="0.2">
      <c r="A60" s="80" t="s">
        <v>131</v>
      </c>
      <c r="B60" s="82" t="s">
        <v>132</v>
      </c>
      <c r="C60" s="81">
        <v>5617.6885569894357</v>
      </c>
      <c r="D60" s="81">
        <v>6689.4641481152985</v>
      </c>
      <c r="E60" s="81">
        <v>3804.0830547338583</v>
      </c>
      <c r="F60" s="81">
        <v>3734.3850623073149</v>
      </c>
      <c r="G60" s="81">
        <v>503.36370000046327</v>
      </c>
      <c r="H60" s="81">
        <v>3383.26689644713</v>
      </c>
      <c r="I60" s="81">
        <f t="shared" si="0"/>
        <v>23732.251418593503</v>
      </c>
    </row>
    <row r="61" spans="1:9" x14ac:dyDescent="0.2">
      <c r="A61" s="80" t="s">
        <v>133</v>
      </c>
      <c r="B61" s="80" t="s">
        <v>134</v>
      </c>
      <c r="C61" s="81">
        <v>2325.6576870638892</v>
      </c>
      <c r="D61" s="81">
        <v>5712.2462756151053</v>
      </c>
      <c r="E61" s="81">
        <v>1552.8762379331679</v>
      </c>
      <c r="F61" s="81">
        <v>9412.6857536819007</v>
      </c>
      <c r="G61" s="81">
        <v>918.36288490552261</v>
      </c>
      <c r="H61" s="81">
        <v>1430.6649234919657</v>
      </c>
      <c r="I61" s="81">
        <f t="shared" si="0"/>
        <v>21352.493762691553</v>
      </c>
    </row>
    <row r="62" spans="1:9" x14ac:dyDescent="0.2">
      <c r="A62" s="80" t="s">
        <v>135</v>
      </c>
      <c r="B62" s="80" t="s">
        <v>136</v>
      </c>
      <c r="C62" s="81">
        <v>3114.5516633568559</v>
      </c>
      <c r="D62" s="81">
        <v>8859.4011150393399</v>
      </c>
      <c r="E62" s="81">
        <v>2845.4673449612101</v>
      </c>
      <c r="F62" s="81">
        <v>2335.190478110751</v>
      </c>
      <c r="G62" s="81">
        <v>290.31682163235041</v>
      </c>
      <c r="H62" s="81">
        <v>2188.0020005565525</v>
      </c>
      <c r="I62" s="81">
        <f t="shared" si="0"/>
        <v>19632.92942365706</v>
      </c>
    </row>
    <row r="63" spans="1:9" x14ac:dyDescent="0.2">
      <c r="A63" s="80" t="s">
        <v>137</v>
      </c>
      <c r="B63" s="80" t="s">
        <v>138</v>
      </c>
      <c r="C63" s="81">
        <v>9267.0910307473641</v>
      </c>
      <c r="D63" s="81">
        <v>6279.223178088555</v>
      </c>
      <c r="E63" s="81">
        <v>5697.4732653508954</v>
      </c>
      <c r="F63" s="81">
        <v>4656.8377550750301</v>
      </c>
      <c r="G63" s="81">
        <v>1936.4611115507912</v>
      </c>
      <c r="H63" s="81">
        <v>4079.8199297768551</v>
      </c>
      <c r="I63" s="81">
        <f t="shared" si="0"/>
        <v>31916.90627058949</v>
      </c>
    </row>
    <row r="64" spans="1:9" x14ac:dyDescent="0.2">
      <c r="A64" s="80" t="s">
        <v>139</v>
      </c>
      <c r="B64" s="82" t="s">
        <v>140</v>
      </c>
      <c r="C64" s="81">
        <v>10029.439909395322</v>
      </c>
      <c r="D64" s="81">
        <v>4880.6042160407869</v>
      </c>
      <c r="E64" s="81">
        <v>1297.861335872276</v>
      </c>
      <c r="F64" s="81">
        <v>6230.2152467119095</v>
      </c>
      <c r="G64" s="81">
        <v>6903.8662595213455</v>
      </c>
      <c r="H64" s="81">
        <v>4188.982087719749</v>
      </c>
      <c r="I64" s="81">
        <f t="shared" si="0"/>
        <v>33530.96905526139</v>
      </c>
    </row>
    <row r="65" spans="1:9" ht="13.5" thickBot="1" x14ac:dyDescent="0.25">
      <c r="A65" s="83" t="s">
        <v>141</v>
      </c>
      <c r="B65" s="84" t="s">
        <v>142</v>
      </c>
      <c r="C65" s="85">
        <v>2019.8406117156142</v>
      </c>
      <c r="D65" s="85">
        <v>5911.2782121377277</v>
      </c>
      <c r="E65" s="85">
        <v>350.60416966314966</v>
      </c>
      <c r="F65" s="85">
        <v>3694.8326124819496</v>
      </c>
      <c r="G65" s="85">
        <v>73.209606418018979</v>
      </c>
      <c r="H65" s="85">
        <v>2054.2810393128684</v>
      </c>
      <c r="I65" s="85">
        <f t="shared" si="0"/>
        <v>14104.046251729327</v>
      </c>
    </row>
    <row r="66" spans="1:9" ht="13.5" thickBot="1" x14ac:dyDescent="0.25">
      <c r="B66" s="53" t="s">
        <v>143</v>
      </c>
      <c r="C66" s="86">
        <f>SUM(C6:C65)</f>
        <v>294623.60000000003</v>
      </c>
      <c r="D66" s="86">
        <f>SUM(D6:D65)</f>
        <v>368279.5</v>
      </c>
      <c r="E66" s="86">
        <f>SUM(E6:E65)</f>
        <v>147311.80000000002</v>
      </c>
      <c r="F66" s="86">
        <f>SUM(F6:F65)</f>
        <v>368279.5</v>
      </c>
      <c r="G66" s="86">
        <f>SUM(G6:G65)</f>
        <v>147311.79999999993</v>
      </c>
      <c r="H66" s="86">
        <f>SUM(H6:H65)</f>
        <v>147311.80000000002</v>
      </c>
      <c r="I66" s="86">
        <f>SUM(I6:I65)</f>
        <v>1473117.9999999998</v>
      </c>
    </row>
    <row r="67" spans="1:9" x14ac:dyDescent="0.2">
      <c r="B67" s="87" t="s">
        <v>22</v>
      </c>
    </row>
    <row r="68" spans="1:9" x14ac:dyDescent="0.2">
      <c r="B68" s="29" t="s">
        <v>22</v>
      </c>
      <c r="C68" s="29" t="s">
        <v>22</v>
      </c>
      <c r="D68" s="29" t="s">
        <v>22</v>
      </c>
      <c r="E68" s="29" t="s">
        <v>22</v>
      </c>
      <c r="F68" s="29" t="s">
        <v>22</v>
      </c>
      <c r="G68" s="29" t="s">
        <v>22</v>
      </c>
      <c r="H68" s="29" t="s">
        <v>22</v>
      </c>
      <c r="I68" s="29" t="s">
        <v>22</v>
      </c>
    </row>
    <row r="78" spans="1:9" x14ac:dyDescent="0.2">
      <c r="E78" s="51"/>
    </row>
  </sheetData>
  <mergeCells count="4">
    <mergeCell ref="A1:I1"/>
    <mergeCell ref="A2:I2"/>
    <mergeCell ref="A3:A5"/>
    <mergeCell ref="B3:B5"/>
  </mergeCells>
  <printOptions horizontalCentered="1" verticalCentered="1"/>
  <pageMargins left="0.15748031496062992" right="0.19685039370078741" top="0.23622047244094491" bottom="0.19685039370078741" header="0.23622047244094491" footer="0"/>
  <pageSetup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6B5F-6740-4B8F-992A-641A686D582F}">
  <sheetPr>
    <pageSetUpPr fitToPage="1"/>
  </sheetPr>
  <dimension ref="A1:I78"/>
  <sheetViews>
    <sheetView zoomScaleNormal="100" workbookViewId="0">
      <selection activeCell="L22" sqref="L22"/>
    </sheetView>
  </sheetViews>
  <sheetFormatPr baseColWidth="10" defaultColWidth="14.7109375" defaultRowHeight="12.75" x14ac:dyDescent="0.2"/>
  <cols>
    <col min="1" max="1" width="3.7109375" style="29" bestFit="1" customWidth="1"/>
    <col min="2" max="2" width="24.140625" style="29" bestFit="1" customWidth="1"/>
    <col min="3" max="3" width="17" style="29" bestFit="1" customWidth="1"/>
    <col min="4" max="4" width="16.5703125" style="29" bestFit="1" customWidth="1"/>
    <col min="5" max="5" width="15.5703125" style="29" bestFit="1" customWidth="1"/>
    <col min="6" max="6" width="16.5703125" style="29" bestFit="1" customWidth="1"/>
    <col min="7" max="8" width="15.5703125" style="29" bestFit="1" customWidth="1"/>
    <col min="9" max="9" width="18.28515625" style="29" bestFit="1" customWidth="1"/>
    <col min="10" max="16384" width="14.7109375" style="29"/>
  </cols>
  <sheetData>
    <row r="1" spans="1:9" x14ac:dyDescent="0.2">
      <c r="A1" s="54" t="s">
        <v>160</v>
      </c>
      <c r="B1" s="55"/>
      <c r="C1" s="55"/>
      <c r="D1" s="55"/>
      <c r="E1" s="55"/>
      <c r="F1" s="55"/>
      <c r="G1" s="55"/>
      <c r="H1" s="55"/>
      <c r="I1" s="56"/>
    </row>
    <row r="2" spans="1:9" ht="13.5" thickBot="1" x14ac:dyDescent="0.25">
      <c r="A2" s="57" t="str">
        <f>'[2]FONDO VI'!B8</f>
        <v>ISAN ENE - DIC 2024 (SHCP)</v>
      </c>
      <c r="B2" s="58"/>
      <c r="C2" s="58"/>
      <c r="D2" s="58"/>
      <c r="E2" s="58"/>
      <c r="F2" s="58"/>
      <c r="G2" s="58"/>
      <c r="H2" s="58"/>
      <c r="I2" s="59"/>
    </row>
    <row r="3" spans="1:9" s="33" customFormat="1" ht="11.25" x14ac:dyDescent="0.2">
      <c r="A3" s="34" t="s">
        <v>145</v>
      </c>
      <c r="B3" s="34" t="s">
        <v>3</v>
      </c>
      <c r="C3" s="60" t="s">
        <v>161</v>
      </c>
      <c r="D3" s="60" t="s">
        <v>161</v>
      </c>
      <c r="E3" s="60" t="s">
        <v>161</v>
      </c>
      <c r="F3" s="60" t="s">
        <v>161</v>
      </c>
      <c r="G3" s="60" t="s">
        <v>161</v>
      </c>
      <c r="H3" s="60" t="s">
        <v>161</v>
      </c>
      <c r="I3" s="35" t="s">
        <v>162</v>
      </c>
    </row>
    <row r="4" spans="1:9" s="33" customFormat="1" ht="11.25" x14ac:dyDescent="0.2">
      <c r="A4" s="36" t="s">
        <v>145</v>
      </c>
      <c r="B4" s="36"/>
      <c r="C4" s="61" t="s">
        <v>163</v>
      </c>
      <c r="D4" s="61" t="s">
        <v>149</v>
      </c>
      <c r="E4" s="61" t="s">
        <v>164</v>
      </c>
      <c r="F4" s="61" t="s">
        <v>151</v>
      </c>
      <c r="G4" s="61" t="s">
        <v>165</v>
      </c>
      <c r="H4" s="61" t="s">
        <v>166</v>
      </c>
      <c r="I4" s="37" t="s">
        <v>167</v>
      </c>
    </row>
    <row r="5" spans="1:9" s="33" customFormat="1" ht="12" thickBot="1" x14ac:dyDescent="0.25">
      <c r="A5" s="39"/>
      <c r="B5" s="39"/>
      <c r="C5" s="62" t="s">
        <v>153</v>
      </c>
      <c r="D5" s="62" t="s">
        <v>154</v>
      </c>
      <c r="E5" s="62" t="s">
        <v>155</v>
      </c>
      <c r="F5" s="62" t="s">
        <v>156</v>
      </c>
      <c r="G5" s="62" t="s">
        <v>157</v>
      </c>
      <c r="H5" s="62" t="s">
        <v>169</v>
      </c>
      <c r="I5" s="40"/>
    </row>
    <row r="6" spans="1:9" x14ac:dyDescent="0.2">
      <c r="A6" s="42" t="s">
        <v>23</v>
      </c>
      <c r="B6" s="63" t="s">
        <v>24</v>
      </c>
      <c r="C6" s="79">
        <f>'[2]FONDOS I'!F15</f>
        <v>11277.780906627591</v>
      </c>
      <c r="D6" s="79">
        <f>'[2]FONDO II PREDIAL 25%'!G11</f>
        <v>38853.279336177671</v>
      </c>
      <c r="E6" s="79">
        <f>'[2]FONDO III PREDIAL 10%'!F11</f>
        <v>3745.3607819484332</v>
      </c>
      <c r="F6" s="79">
        <f>'[2]FONDO  AGUA IV 25%'!G11</f>
        <v>36608.19369059513</v>
      </c>
      <c r="G6" s="79">
        <f>'[2]FONDO  AGUA V 10%'!G12</f>
        <v>388.15063488447879</v>
      </c>
      <c r="H6" s="79">
        <f>'[2]FONDO VI'!M13</f>
        <v>12155.978189163394</v>
      </c>
      <c r="I6" s="79">
        <f>SUM(C6:H6)</f>
        <v>103028.7435393967</v>
      </c>
    </row>
    <row r="7" spans="1:9" x14ac:dyDescent="0.2">
      <c r="A7" s="44" t="s">
        <v>25</v>
      </c>
      <c r="B7" s="44" t="s">
        <v>26</v>
      </c>
      <c r="C7" s="81">
        <f>'[2]FONDOS I'!F16</f>
        <v>31755.579912924801</v>
      </c>
      <c r="D7" s="81">
        <f>'[2]FONDO II PREDIAL 25%'!G12</f>
        <v>56329.039200558167</v>
      </c>
      <c r="E7" s="81">
        <f>'[2]FONDO III PREDIAL 10%'!F12</f>
        <v>8934.1177578141615</v>
      </c>
      <c r="F7" s="81">
        <f>'[2]FONDO  AGUA IV 25%'!G12</f>
        <v>41955.82261494008</v>
      </c>
      <c r="G7" s="81">
        <f>'[2]FONDO  AGUA V 10%'!G13</f>
        <v>4996.5775549068758</v>
      </c>
      <c r="H7" s="81">
        <f>'[2]FONDO VI'!M14</f>
        <v>21604.519746523492</v>
      </c>
      <c r="I7" s="81">
        <f t="shared" ref="I7:I65" si="0">SUM(C7:H7)</f>
        <v>165575.65678766757</v>
      </c>
    </row>
    <row r="8" spans="1:9" x14ac:dyDescent="0.2">
      <c r="A8" s="44" t="s">
        <v>27</v>
      </c>
      <c r="B8" s="44" t="s">
        <v>28</v>
      </c>
      <c r="C8" s="81">
        <f>'[2]FONDOS I'!F17</f>
        <v>19993.864377841175</v>
      </c>
      <c r="D8" s="81">
        <f>'[2]FONDO II PREDIAL 25%'!G13</f>
        <v>41482.241345555318</v>
      </c>
      <c r="E8" s="81">
        <f>'[2]FONDO III PREDIAL 10%'!F13</f>
        <v>5841.9623387897764</v>
      </c>
      <c r="F8" s="81">
        <f>'[2]FONDO  AGUA IV 25%'!G13</f>
        <v>40431.254565270836</v>
      </c>
      <c r="G8" s="81">
        <f>'[2]FONDO  AGUA V 10%'!G14</f>
        <v>4832.9752988604005</v>
      </c>
      <c r="H8" s="81">
        <f>'[2]FONDO VI'!M15</f>
        <v>17395.088242643098</v>
      </c>
      <c r="I8" s="81">
        <f t="shared" si="0"/>
        <v>129977.3861689606</v>
      </c>
    </row>
    <row r="9" spans="1:9" x14ac:dyDescent="0.2">
      <c r="A9" s="44" t="s">
        <v>29</v>
      </c>
      <c r="B9" s="44" t="s">
        <v>30</v>
      </c>
      <c r="C9" s="81">
        <f>'[2]FONDOS I'!F18</f>
        <v>28059.441518775086</v>
      </c>
      <c r="D9" s="81">
        <f>'[2]FONDO II PREDIAL 25%'!G14</f>
        <v>45344.947407843007</v>
      </c>
      <c r="E9" s="81">
        <f>'[2]FONDO III PREDIAL 10%'!F14</f>
        <v>23745.226692492281</v>
      </c>
      <c r="F9" s="81">
        <f>'[2]FONDO  AGUA IV 25%'!G14</f>
        <v>59896.395605052297</v>
      </c>
      <c r="G9" s="81">
        <f>'[2]FONDO  AGUA V 10%'!G15</f>
        <v>22852.311315771934</v>
      </c>
      <c r="H9" s="81">
        <f>'[2]FONDO VI'!M16</f>
        <v>15277.486624263738</v>
      </c>
      <c r="I9" s="81">
        <f t="shared" si="0"/>
        <v>195175.80916419835</v>
      </c>
    </row>
    <row r="10" spans="1:9" x14ac:dyDescent="0.2">
      <c r="A10" s="44" t="s">
        <v>31</v>
      </c>
      <c r="B10" s="44" t="s">
        <v>32</v>
      </c>
      <c r="C10" s="81">
        <f>'[2]FONDOS I'!F19</f>
        <v>141542.11189171523</v>
      </c>
      <c r="D10" s="81">
        <f>'[2]FONDO II PREDIAL 25%'!G15</f>
        <v>41005.597669591705</v>
      </c>
      <c r="E10" s="81">
        <f>'[2]FONDO III PREDIAL 10%'!F15</f>
        <v>254597.8072811442</v>
      </c>
      <c r="F10" s="81">
        <f>'[2]FONDO  AGUA IV 25%'!G15</f>
        <v>35636.315656852057</v>
      </c>
      <c r="G10" s="81">
        <f>'[2]FONDO  AGUA V 10%'!G16</f>
        <v>250661.84948029599</v>
      </c>
      <c r="H10" s="81">
        <f>'[2]FONDO VI'!M17</f>
        <v>19163.769837422442</v>
      </c>
      <c r="I10" s="81">
        <f t="shared" si="0"/>
        <v>742607.45181702159</v>
      </c>
    </row>
    <row r="11" spans="1:9" x14ac:dyDescent="0.2">
      <c r="A11" s="44" t="s">
        <v>33</v>
      </c>
      <c r="B11" s="44" t="s">
        <v>34</v>
      </c>
      <c r="C11" s="81">
        <f>'[2]FONDOS I'!F20</f>
        <v>12426.24895604318</v>
      </c>
      <c r="D11" s="81">
        <f>'[2]FONDO II PREDIAL 25%'!G16</f>
        <v>39021.215832975198</v>
      </c>
      <c r="E11" s="81">
        <f>'[2]FONDO III PREDIAL 10%'!F16</f>
        <v>4706.3567241742512</v>
      </c>
      <c r="F11" s="81">
        <f>'[2]FONDO  AGUA IV 25%'!G16</f>
        <v>29589.94233259976</v>
      </c>
      <c r="G11" s="81">
        <f>'[2]FONDO  AGUA V 10%'!G17</f>
        <v>4483.3595408222682</v>
      </c>
      <c r="H11" s="81">
        <f>'[2]FONDO VI'!M18</f>
        <v>13489.72020845792</v>
      </c>
      <c r="I11" s="81">
        <f t="shared" si="0"/>
        <v>103716.84359507258</v>
      </c>
    </row>
    <row r="12" spans="1:9" x14ac:dyDescent="0.2">
      <c r="A12" s="44" t="s">
        <v>35</v>
      </c>
      <c r="B12" s="44" t="s">
        <v>36</v>
      </c>
      <c r="C12" s="81">
        <f>'[2]FONDOS I'!F21</f>
        <v>12405.208320023354</v>
      </c>
      <c r="D12" s="81">
        <f>'[2]FONDO II PREDIAL 25%'!G17</f>
        <v>50484.399290623405</v>
      </c>
      <c r="E12" s="81">
        <f>'[2]FONDO III PREDIAL 10%'!F17</f>
        <v>1871.171804853007</v>
      </c>
      <c r="F12" s="81">
        <f>'[2]FONDO  AGUA IV 25%'!G17</f>
        <v>40811.801274033038</v>
      </c>
      <c r="G12" s="81">
        <f>'[2]FONDO  AGUA V 10%'!G18</f>
        <v>2380.6202155652791</v>
      </c>
      <c r="H12" s="81">
        <f>'[2]FONDO VI'!M19</f>
        <v>11255.597150156334</v>
      </c>
      <c r="I12" s="81">
        <f t="shared" si="0"/>
        <v>119208.79805525442</v>
      </c>
    </row>
    <row r="13" spans="1:9" x14ac:dyDescent="0.2">
      <c r="A13" s="44" t="s">
        <v>37</v>
      </c>
      <c r="B13" s="44" t="s">
        <v>38</v>
      </c>
      <c r="C13" s="81">
        <f>'[2]FONDOS I'!F22</f>
        <v>89724.285533884817</v>
      </c>
      <c r="D13" s="81">
        <f>'[2]FONDO II PREDIAL 25%'!G18</f>
        <v>32624.720253488358</v>
      </c>
      <c r="E13" s="81">
        <f>'[2]FONDO III PREDIAL 10%'!F18</f>
        <v>32377.605760279643</v>
      </c>
      <c r="F13" s="81">
        <f>'[2]FONDO  AGUA IV 25%'!G18</f>
        <v>39064.815725988854</v>
      </c>
      <c r="G13" s="81">
        <f>'[2]FONDO  AGUA V 10%'!G19</f>
        <v>39712.790797796923</v>
      </c>
      <c r="H13" s="81">
        <f>'[2]FONDO VI'!M20</f>
        <v>37637.024500976404</v>
      </c>
      <c r="I13" s="81">
        <f t="shared" si="0"/>
        <v>271141.24257241498</v>
      </c>
    </row>
    <row r="14" spans="1:9" x14ac:dyDescent="0.2">
      <c r="A14" s="44" t="s">
        <v>39</v>
      </c>
      <c r="B14" s="44" t="s">
        <v>40</v>
      </c>
      <c r="C14" s="81">
        <f>'[2]FONDOS I'!F23</f>
        <v>128374.18051597312</v>
      </c>
      <c r="D14" s="81">
        <f>'[2]FONDO II PREDIAL 25%'!G19</f>
        <v>54919.881969827038</v>
      </c>
      <c r="E14" s="81">
        <f>'[2]FONDO III PREDIAL 10%'!F19</f>
        <v>55127.497900465525</v>
      </c>
      <c r="F14" s="81">
        <f>'[2]FONDO  AGUA IV 25%'!G19</f>
        <v>36529.556632659798</v>
      </c>
      <c r="G14" s="81">
        <f>'[2]FONDO  AGUA V 10%'!G20</f>
        <v>103495.36127884718</v>
      </c>
      <c r="H14" s="81">
        <f>'[2]FONDO VI'!M21</f>
        <v>33225.62959993806</v>
      </c>
      <c r="I14" s="81">
        <f t="shared" si="0"/>
        <v>411672.10789771075</v>
      </c>
    </row>
    <row r="15" spans="1:9" x14ac:dyDescent="0.2">
      <c r="A15" s="44" t="s">
        <v>41</v>
      </c>
      <c r="B15" s="44" t="s">
        <v>42</v>
      </c>
      <c r="C15" s="81">
        <f>'[2]FONDOS I'!F24</f>
        <v>67643.891417410734</v>
      </c>
      <c r="D15" s="81">
        <f>'[2]FONDO II PREDIAL 25%'!G20</f>
        <v>45130.871263754671</v>
      </c>
      <c r="E15" s="81">
        <f>'[2]FONDO III PREDIAL 10%'!F20</f>
        <v>13674.688550642062</v>
      </c>
      <c r="F15" s="81">
        <f>'[2]FONDO  AGUA IV 25%'!G20</f>
        <v>38345.954511359865</v>
      </c>
      <c r="G15" s="81">
        <f>'[2]FONDO  AGUA V 10%'!G21</f>
        <v>12260.75483781298</v>
      </c>
      <c r="H15" s="81">
        <f>'[2]FONDO VI'!M22</f>
        <v>37421.185730554891</v>
      </c>
      <c r="I15" s="81">
        <f t="shared" si="0"/>
        <v>214477.34631153519</v>
      </c>
    </row>
    <row r="16" spans="1:9" x14ac:dyDescent="0.2">
      <c r="A16" s="44" t="s">
        <v>43</v>
      </c>
      <c r="B16" s="64" t="s">
        <v>44</v>
      </c>
      <c r="C16" s="81">
        <f>'[2]FONDOS I'!F25</f>
        <v>28443.433126136937</v>
      </c>
      <c r="D16" s="81">
        <f>'[2]FONDO II PREDIAL 25%'!G21</f>
        <v>50935.052422816283</v>
      </c>
      <c r="E16" s="81">
        <f>'[2]FONDO III PREDIAL 10%'!F21</f>
        <v>4341.0329899495437</v>
      </c>
      <c r="F16" s="81">
        <f>'[2]FONDO  AGUA IV 25%'!G21</f>
        <v>19878.908306814061</v>
      </c>
      <c r="G16" s="81">
        <f>'[2]FONDO  AGUA V 10%'!G22</f>
        <v>3432.4186629791147</v>
      </c>
      <c r="H16" s="81">
        <f>'[2]FONDO VI'!M23</f>
        <v>26029.933677083809</v>
      </c>
      <c r="I16" s="81">
        <f t="shared" si="0"/>
        <v>133060.77918577974</v>
      </c>
    </row>
    <row r="17" spans="1:9" x14ac:dyDescent="0.2">
      <c r="A17" s="44" t="s">
        <v>45</v>
      </c>
      <c r="B17" s="44" t="s">
        <v>46</v>
      </c>
      <c r="C17" s="81">
        <f>'[2]FONDOS I'!F26</f>
        <v>10394.074193794833</v>
      </c>
      <c r="D17" s="81">
        <f>'[2]FONDO II PREDIAL 25%'!G22</f>
        <v>52925.346735719788</v>
      </c>
      <c r="E17" s="81">
        <f>'[2]FONDO III PREDIAL 10%'!F22</f>
        <v>4374.9063972614595</v>
      </c>
      <c r="F17" s="81">
        <f>'[2]FONDO  AGUA IV 25%'!G22</f>
        <v>46413.114280204907</v>
      </c>
      <c r="G17" s="81">
        <f>'[2]FONDO  AGUA V 10%'!G23</f>
        <v>6144.4413708696275</v>
      </c>
      <c r="H17" s="81">
        <f>'[2]FONDO VI'!M24</f>
        <v>8466.3053934861418</v>
      </c>
      <c r="I17" s="81">
        <f t="shared" si="0"/>
        <v>128718.18837133674</v>
      </c>
    </row>
    <row r="18" spans="1:9" x14ac:dyDescent="0.2">
      <c r="A18" s="44" t="s">
        <v>47</v>
      </c>
      <c r="B18" s="44" t="s">
        <v>48</v>
      </c>
      <c r="C18" s="81">
        <f>'[2]FONDOS I'!F27</f>
        <v>30389.69195797099</v>
      </c>
      <c r="D18" s="81">
        <f>'[2]FONDO II PREDIAL 25%'!G23</f>
        <v>49546.932833729174</v>
      </c>
      <c r="E18" s="81">
        <f>'[2]FONDO III PREDIAL 10%'!F23</f>
        <v>9273.0462856906215</v>
      </c>
      <c r="F18" s="81">
        <f>'[2]FONDO  AGUA IV 25%'!G23</f>
        <v>30924.781346485794</v>
      </c>
      <c r="G18" s="81">
        <f>'[2]FONDO  AGUA V 10%'!G24</f>
        <v>4908.8443606561132</v>
      </c>
      <c r="H18" s="81">
        <f>'[2]FONDO VI'!M25</f>
        <v>23804.873922878531</v>
      </c>
      <c r="I18" s="81">
        <f t="shared" si="0"/>
        <v>148848.17070741122</v>
      </c>
    </row>
    <row r="19" spans="1:9" x14ac:dyDescent="0.2">
      <c r="A19" s="44" t="s">
        <v>49</v>
      </c>
      <c r="B19" s="44" t="s">
        <v>50</v>
      </c>
      <c r="C19" s="81">
        <f>'[2]FONDOS I'!F28</f>
        <v>8681.0157445138684</v>
      </c>
      <c r="D19" s="81">
        <f>'[2]FONDO II PREDIAL 25%'!G24</f>
        <v>32606.472675418438</v>
      </c>
      <c r="E19" s="81">
        <f>'[2]FONDO III PREDIAL 10%'!F24</f>
        <v>1722.9116824826838</v>
      </c>
      <c r="F19" s="81">
        <f>'[2]FONDO  AGUA IV 25%'!G24</f>
        <v>33613.204537592414</v>
      </c>
      <c r="G19" s="81">
        <f>'[2]FONDO  AGUA V 10%'!G25</f>
        <v>1513.4614578655714</v>
      </c>
      <c r="H19" s="81">
        <f>'[2]FONDO VI'!M26</f>
        <v>10882.118399481335</v>
      </c>
      <c r="I19" s="81">
        <f t="shared" si="0"/>
        <v>89019.184497354305</v>
      </c>
    </row>
    <row r="20" spans="1:9" x14ac:dyDescent="0.2">
      <c r="A20" s="44" t="s">
        <v>51</v>
      </c>
      <c r="B20" s="44" t="s">
        <v>52</v>
      </c>
      <c r="C20" s="81">
        <f>'[2]FONDOS I'!F29</f>
        <v>16509.88573022472</v>
      </c>
      <c r="D20" s="81">
        <f>'[2]FONDO II PREDIAL 25%'!G25</f>
        <v>71080.357086459757</v>
      </c>
      <c r="E20" s="81">
        <f>'[2]FONDO III PREDIAL 10%'!F25</f>
        <v>3940.9320258909611</v>
      </c>
      <c r="F20" s="81">
        <f>'[2]FONDO  AGUA IV 25%'!G25</f>
        <v>47752.802816454794</v>
      </c>
      <c r="G20" s="81">
        <f>'[2]FONDO  AGUA V 10%'!G26</f>
        <v>3759.8637670419771</v>
      </c>
      <c r="H20" s="81">
        <f>'[2]FONDO VI'!M27</f>
        <v>11305.112956397759</v>
      </c>
      <c r="I20" s="81">
        <f t="shared" si="0"/>
        <v>154348.95438246996</v>
      </c>
    </row>
    <row r="21" spans="1:9" x14ac:dyDescent="0.2">
      <c r="A21" s="44" t="s">
        <v>53</v>
      </c>
      <c r="B21" s="44" t="s">
        <v>54</v>
      </c>
      <c r="C21" s="81">
        <f>'[2]FONDOS I'!F30</f>
        <v>173171.44798852107</v>
      </c>
      <c r="D21" s="81">
        <f>'[2]FONDO II PREDIAL 25%'!G26</f>
        <v>56114.698761784966</v>
      </c>
      <c r="E21" s="81">
        <f>'[2]FONDO III PREDIAL 10%'!F26</f>
        <v>110788.55865437399</v>
      </c>
      <c r="F21" s="81">
        <f>'[2]FONDO  AGUA IV 25%'!G26</f>
        <v>34505.551122683224</v>
      </c>
      <c r="G21" s="81">
        <f>'[2]FONDO  AGUA V 10%'!G27</f>
        <v>126962.73542917089</v>
      </c>
      <c r="H21" s="81">
        <f>'[2]FONDO VI'!M28</f>
        <v>33819.57339949975</v>
      </c>
      <c r="I21" s="81">
        <f t="shared" si="0"/>
        <v>535362.56535603385</v>
      </c>
    </row>
    <row r="22" spans="1:9" x14ac:dyDescent="0.2">
      <c r="A22" s="44" t="s">
        <v>55</v>
      </c>
      <c r="B22" s="44" t="s">
        <v>56</v>
      </c>
      <c r="C22" s="81">
        <f>'[2]FONDOS I'!F31</f>
        <v>26633.938428431768</v>
      </c>
      <c r="D22" s="81">
        <f>'[2]FONDO II PREDIAL 25%'!G27</f>
        <v>67027.727982092852</v>
      </c>
      <c r="E22" s="81">
        <f>'[2]FONDO III PREDIAL 10%'!F27</f>
        <v>4707.1442460040462</v>
      </c>
      <c r="F22" s="81">
        <f>'[2]FONDO  AGUA IV 25%'!G27</f>
        <v>38814.027363258356</v>
      </c>
      <c r="G22" s="81">
        <f>'[2]FONDO  AGUA V 10%'!G28</f>
        <v>7639.3564574865804</v>
      </c>
      <c r="H22" s="81">
        <f>'[2]FONDO VI'!M29</f>
        <v>18013.589868720672</v>
      </c>
      <c r="I22" s="81">
        <f t="shared" si="0"/>
        <v>162835.78434599427</v>
      </c>
    </row>
    <row r="23" spans="1:9" x14ac:dyDescent="0.2">
      <c r="A23" s="44" t="s">
        <v>57</v>
      </c>
      <c r="B23" s="44" t="s">
        <v>58</v>
      </c>
      <c r="C23" s="81">
        <f>'[2]FONDOS I'!F32</f>
        <v>68329.465474390119</v>
      </c>
      <c r="D23" s="81">
        <f>'[2]FONDO II PREDIAL 25%'!G28</f>
        <v>61811.753826054126</v>
      </c>
      <c r="E23" s="81">
        <f>'[2]FONDO III PREDIAL 10%'!F28</f>
        <v>24820.976727048666</v>
      </c>
      <c r="F23" s="81">
        <f>'[2]FONDO  AGUA IV 25%'!G28</f>
        <v>113395.58846472111</v>
      </c>
      <c r="G23" s="81">
        <f>'[2]FONDO  AGUA V 10%'!G29</f>
        <v>3719.9147272617179</v>
      </c>
      <c r="H23" s="81">
        <f>'[2]FONDO VI'!M30</f>
        <v>24598.86562490798</v>
      </c>
      <c r="I23" s="81">
        <f t="shared" si="0"/>
        <v>296676.56484438363</v>
      </c>
    </row>
    <row r="24" spans="1:9" x14ac:dyDescent="0.2">
      <c r="A24" s="44" t="s">
        <v>59</v>
      </c>
      <c r="B24" s="44" t="s">
        <v>60</v>
      </c>
      <c r="C24" s="81">
        <f>'[2]FONDOS I'!F33</f>
        <v>13157.411057732192</v>
      </c>
      <c r="D24" s="81">
        <f>'[2]FONDO II PREDIAL 25%'!G29</f>
        <v>46125.462572025521</v>
      </c>
      <c r="E24" s="81">
        <f>'[2]FONDO III PREDIAL 10%'!F29</f>
        <v>2631.6618315390215</v>
      </c>
      <c r="F24" s="81">
        <f>'[2]FONDO  AGUA IV 25%'!G29</f>
        <v>25411.251917030841</v>
      </c>
      <c r="G24" s="81">
        <f>'[2]FONDO  AGUA V 10%'!G30</f>
        <v>7470.2904201720867</v>
      </c>
      <c r="H24" s="81">
        <f>'[2]FONDO VI'!M31</f>
        <v>13595.027091629274</v>
      </c>
      <c r="I24" s="81">
        <f t="shared" si="0"/>
        <v>108391.10489012893</v>
      </c>
    </row>
    <row r="25" spans="1:9" x14ac:dyDescent="0.2">
      <c r="A25" s="44" t="s">
        <v>61</v>
      </c>
      <c r="B25" s="44" t="s">
        <v>62</v>
      </c>
      <c r="C25" s="81">
        <f>'[2]FONDOS I'!F34</f>
        <v>33377.462272786513</v>
      </c>
      <c r="D25" s="81">
        <f>'[2]FONDO II PREDIAL 25%'!G30</f>
        <v>56184.783988294075</v>
      </c>
      <c r="E25" s="81">
        <f>'[2]FONDO III PREDIAL 10%'!F30</f>
        <v>14421.401730249439</v>
      </c>
      <c r="F25" s="81">
        <f>'[2]FONDO  AGUA IV 25%'!G30</f>
        <v>47191.64008025467</v>
      </c>
      <c r="G25" s="81">
        <f>'[2]FONDO  AGUA V 10%'!G31</f>
        <v>7564.9375151230333</v>
      </c>
      <c r="H25" s="81">
        <f>'[2]FONDO VI'!M32</f>
        <v>20595.214698128573</v>
      </c>
      <c r="I25" s="81">
        <f t="shared" si="0"/>
        <v>179335.44028483628</v>
      </c>
    </row>
    <row r="26" spans="1:9" x14ac:dyDescent="0.2">
      <c r="A26" s="44" t="s">
        <v>63</v>
      </c>
      <c r="B26" s="44" t="s">
        <v>64</v>
      </c>
      <c r="C26" s="81">
        <f>'[2]FONDOS I'!F35</f>
        <v>6196.467307839227</v>
      </c>
      <c r="D26" s="81">
        <f>'[2]FONDO II PREDIAL 25%'!G31</f>
        <v>54349.500540480047</v>
      </c>
      <c r="E26" s="81">
        <f>'[2]FONDO III PREDIAL 10%'!F31</f>
        <v>890.92975951255028</v>
      </c>
      <c r="F26" s="81">
        <f>'[2]FONDO  AGUA IV 25%'!G31</f>
        <v>39335.179633307947</v>
      </c>
      <c r="G26" s="81">
        <f>'[2]FONDO  AGUA V 10%'!G32</f>
        <v>952.7338060711038</v>
      </c>
      <c r="H26" s="81">
        <f>'[2]FONDO VI'!M33</f>
        <v>5966.467427679052</v>
      </c>
      <c r="I26" s="81">
        <f t="shared" si="0"/>
        <v>107691.27847488993</v>
      </c>
    </row>
    <row r="27" spans="1:9" x14ac:dyDescent="0.2">
      <c r="A27" s="44" t="s">
        <v>65</v>
      </c>
      <c r="B27" s="44" t="s">
        <v>66</v>
      </c>
      <c r="C27" s="81">
        <f>'[2]FONDOS I'!F36</f>
        <v>20325.254395153457</v>
      </c>
      <c r="D27" s="81">
        <f>'[2]FONDO II PREDIAL 25%'!G32</f>
        <v>35533.963522628095</v>
      </c>
      <c r="E27" s="81">
        <f>'[2]FONDO III PREDIAL 10%'!F32</f>
        <v>1726.6574951758937</v>
      </c>
      <c r="F27" s="81">
        <f>'[2]FONDO  AGUA IV 25%'!G32</f>
        <v>19166.146597166746</v>
      </c>
      <c r="G27" s="81">
        <f>'[2]FONDO  AGUA V 10%'!G33</f>
        <v>2801.9042202261103</v>
      </c>
      <c r="H27" s="81">
        <f>'[2]FONDO VI'!M34</f>
        <v>25025.016638162106</v>
      </c>
      <c r="I27" s="81">
        <f t="shared" si="0"/>
        <v>104578.94286851241</v>
      </c>
    </row>
    <row r="28" spans="1:9" x14ac:dyDescent="0.2">
      <c r="A28" s="44" t="s">
        <v>67</v>
      </c>
      <c r="B28" s="64" t="s">
        <v>68</v>
      </c>
      <c r="C28" s="81">
        <f>'[2]FONDOS I'!F37</f>
        <v>8337.3520228566849</v>
      </c>
      <c r="D28" s="81">
        <f>'[2]FONDO II PREDIAL 25%'!G33</f>
        <v>50381.458798391432</v>
      </c>
      <c r="E28" s="81">
        <f>'[2]FONDO III PREDIAL 10%'!F33</f>
        <v>2405.2245832688545</v>
      </c>
      <c r="F28" s="81">
        <f>'[2]FONDO  AGUA IV 25%'!G33</f>
        <v>66271.003019567317</v>
      </c>
      <c r="G28" s="81">
        <f>'[2]FONDO  AGUA V 10%'!G34</f>
        <v>2964.0014062392793</v>
      </c>
      <c r="H28" s="81">
        <f>'[2]FONDO VI'!M35</f>
        <v>6264.5083004031503</v>
      </c>
      <c r="I28" s="81">
        <f t="shared" si="0"/>
        <v>136623.5481307267</v>
      </c>
    </row>
    <row r="29" spans="1:9" x14ac:dyDescent="0.2">
      <c r="A29" s="44" t="s">
        <v>69</v>
      </c>
      <c r="B29" s="44" t="s">
        <v>70</v>
      </c>
      <c r="C29" s="81">
        <f>'[2]FONDOS I'!F38</f>
        <v>32763.777055541537</v>
      </c>
      <c r="D29" s="81">
        <f>'[2]FONDO II PREDIAL 25%'!G34</f>
        <v>37870.261275542893</v>
      </c>
      <c r="E29" s="81">
        <f>'[2]FONDO III PREDIAL 10%'!F34</f>
        <v>19011.292548819551</v>
      </c>
      <c r="F29" s="81">
        <f>'[2]FONDO  AGUA IV 25%'!G34</f>
        <v>9398.0690426222809</v>
      </c>
      <c r="G29" s="81">
        <f>'[2]FONDO  AGUA V 10%'!G35</f>
        <v>2570.5980986731079</v>
      </c>
      <c r="H29" s="81">
        <f>'[2]FONDO VI'!M36</f>
        <v>31582.057952618459</v>
      </c>
      <c r="I29" s="81">
        <f t="shared" si="0"/>
        <v>133196.05597381783</v>
      </c>
    </row>
    <row r="30" spans="1:9" x14ac:dyDescent="0.2">
      <c r="A30" s="44" t="s">
        <v>71</v>
      </c>
      <c r="B30" s="44" t="s">
        <v>72</v>
      </c>
      <c r="C30" s="81">
        <f>'[2]FONDOS I'!F39</f>
        <v>46129.841087137022</v>
      </c>
      <c r="D30" s="81">
        <f>'[2]FONDO II PREDIAL 25%'!G35</f>
        <v>49557.150480982258</v>
      </c>
      <c r="E30" s="81">
        <f>'[2]FONDO III PREDIAL 10%'!F35</f>
        <v>9315.4434039599873</v>
      </c>
      <c r="F30" s="81">
        <f>'[2]FONDO  AGUA IV 25%'!G35</f>
        <v>37374.913048323688</v>
      </c>
      <c r="G30" s="81">
        <f>'[2]FONDO  AGUA V 10%'!G36</f>
        <v>8954.487257376868</v>
      </c>
      <c r="H30" s="81">
        <f>'[2]FONDO VI'!M37</f>
        <v>29857.377741045966</v>
      </c>
      <c r="I30" s="81">
        <f t="shared" si="0"/>
        <v>181189.21301882577</v>
      </c>
    </row>
    <row r="31" spans="1:9" x14ac:dyDescent="0.2">
      <c r="A31" s="44" t="s">
        <v>73</v>
      </c>
      <c r="B31" s="44" t="s">
        <v>74</v>
      </c>
      <c r="C31" s="81">
        <f>'[2]FONDOS I'!F40</f>
        <v>49720.776301187601</v>
      </c>
      <c r="D31" s="81">
        <f>'[2]FONDO II PREDIAL 25%'!G36</f>
        <v>82797.633836185079</v>
      </c>
      <c r="E31" s="81">
        <f>'[2]FONDO III PREDIAL 10%'!F36</f>
        <v>10188.211913214402</v>
      </c>
      <c r="F31" s="81">
        <f>'[2]FONDO  AGUA IV 25%'!G36</f>
        <v>151392.07803996842</v>
      </c>
      <c r="G31" s="81">
        <f>'[2]FONDO  AGUA V 10%'!G37</f>
        <v>19367.516225083575</v>
      </c>
      <c r="H31" s="81">
        <f>'[2]FONDO VI'!M38</f>
        <v>15536.284381680334</v>
      </c>
      <c r="I31" s="81">
        <f t="shared" si="0"/>
        <v>329002.50069731934</v>
      </c>
    </row>
    <row r="32" spans="1:9" x14ac:dyDescent="0.2">
      <c r="A32" s="44" t="s">
        <v>75</v>
      </c>
      <c r="B32" s="64" t="s">
        <v>76</v>
      </c>
      <c r="C32" s="81">
        <f>'[2]FONDOS I'!F41</f>
        <v>58736.688835683715</v>
      </c>
      <c r="D32" s="81">
        <f>'[2]FONDO II PREDIAL 25%'!G37</f>
        <v>43359.521949063099</v>
      </c>
      <c r="E32" s="81">
        <f>'[2]FONDO III PREDIAL 10%'!F37</f>
        <v>32156.410350349139</v>
      </c>
      <c r="F32" s="81">
        <f>'[2]FONDO  AGUA IV 25%'!G37</f>
        <v>40305.6189220909</v>
      </c>
      <c r="G32" s="81">
        <f>'[2]FONDO  AGUA V 10%'!G38</f>
        <v>7018.2926676475536</v>
      </c>
      <c r="H32" s="81">
        <f>'[2]FONDO VI'!M39</f>
        <v>31684.710598281021</v>
      </c>
      <c r="I32" s="81">
        <f t="shared" si="0"/>
        <v>213261.24332311546</v>
      </c>
    </row>
    <row r="33" spans="1:9" x14ac:dyDescent="0.2">
      <c r="A33" s="44" t="s">
        <v>77</v>
      </c>
      <c r="B33" s="64" t="s">
        <v>78</v>
      </c>
      <c r="C33" s="81">
        <f>'[2]FONDOS I'!F42</f>
        <v>15023.014118156905</v>
      </c>
      <c r="D33" s="81">
        <f>'[2]FONDO II PREDIAL 25%'!G38</f>
        <v>27666.911216585453</v>
      </c>
      <c r="E33" s="81">
        <f>'[2]FONDO III PREDIAL 10%'!F38</f>
        <v>3753.2233733140847</v>
      </c>
      <c r="F33" s="81">
        <f>'[2]FONDO  AGUA IV 25%'!G38</f>
        <v>66042.911418057396</v>
      </c>
      <c r="G33" s="81">
        <f>'[2]FONDO  AGUA V 10%'!G39</f>
        <v>3745.7283745724549</v>
      </c>
      <c r="H33" s="81">
        <f>'[2]FONDO VI'!M40</f>
        <v>12659.954884992585</v>
      </c>
      <c r="I33" s="81">
        <f t="shared" si="0"/>
        <v>128891.74338567888</v>
      </c>
    </row>
    <row r="34" spans="1:9" x14ac:dyDescent="0.2">
      <c r="A34" s="44" t="s">
        <v>79</v>
      </c>
      <c r="B34" s="44" t="s">
        <v>80</v>
      </c>
      <c r="C34" s="81">
        <f>'[2]FONDOS I'!F43</f>
        <v>10316.925195055466</v>
      </c>
      <c r="D34" s="81">
        <f>'[2]FONDO II PREDIAL 25%'!G39</f>
        <v>41725.159196834567</v>
      </c>
      <c r="E34" s="81">
        <f>'[2]FONDO III PREDIAL 10%'!F39</f>
        <v>1741.797319909153</v>
      </c>
      <c r="F34" s="81">
        <f>'[2]FONDO  AGUA IV 25%'!G39</f>
        <v>69051.587139094263</v>
      </c>
      <c r="G34" s="81">
        <f>'[2]FONDO  AGUA V 10%'!G40</f>
        <v>6146.1409178369786</v>
      </c>
      <c r="H34" s="81">
        <f>'[2]FONDO VI'!M41</f>
        <v>7834.7021720721405</v>
      </c>
      <c r="I34" s="81">
        <f t="shared" si="0"/>
        <v>136816.31194080258</v>
      </c>
    </row>
    <row r="35" spans="1:9" x14ac:dyDescent="0.2">
      <c r="A35" s="44" t="s">
        <v>81</v>
      </c>
      <c r="B35" s="44" t="s">
        <v>82</v>
      </c>
      <c r="C35" s="81">
        <f>'[2]FONDOS I'!F44</f>
        <v>20621.576685766027</v>
      </c>
      <c r="D35" s="81">
        <f>'[2]FONDO II PREDIAL 25%'!G40</f>
        <v>32581.729490162237</v>
      </c>
      <c r="E35" s="81">
        <f>'[2]FONDO III PREDIAL 10%'!F40</f>
        <v>1117.8656386931768</v>
      </c>
      <c r="F35" s="81">
        <f>'[2]FONDO  AGUA IV 25%'!G40</f>
        <v>37360.740983219366</v>
      </c>
      <c r="G35" s="81">
        <f>'[2]FONDO  AGUA V 10%'!G41</f>
        <v>5427.5649001987094</v>
      </c>
      <c r="H35" s="81">
        <f>'[2]FONDO VI'!M42</f>
        <v>20799.852365058578</v>
      </c>
      <c r="I35" s="81">
        <f t="shared" si="0"/>
        <v>117909.33006309808</v>
      </c>
    </row>
    <row r="36" spans="1:9" x14ac:dyDescent="0.2">
      <c r="A36" s="44" t="s">
        <v>83</v>
      </c>
      <c r="B36" s="44" t="s">
        <v>84</v>
      </c>
      <c r="C36" s="81">
        <f>'[2]FONDOS I'!F45</f>
        <v>7174.8568827612107</v>
      </c>
      <c r="D36" s="81">
        <f>'[2]FONDO II PREDIAL 25%'!G41</f>
        <v>57853.824703434926</v>
      </c>
      <c r="E36" s="81">
        <f>'[2]FONDO III PREDIAL 10%'!F41</f>
        <v>795.92870839937757</v>
      </c>
      <c r="F36" s="81">
        <f>'[2]FONDO  AGUA IV 25%'!G41</f>
        <v>67108.331115716894</v>
      </c>
      <c r="G36" s="81">
        <f>'[2]FONDO  AGUA V 10%'!G42</f>
        <v>2653.5139726402076</v>
      </c>
      <c r="H36" s="81">
        <f>'[2]FONDO VI'!M43</f>
        <v>5183.1877266588172</v>
      </c>
      <c r="I36" s="81">
        <f t="shared" si="0"/>
        <v>140769.64310961147</v>
      </c>
    </row>
    <row r="37" spans="1:9" x14ac:dyDescent="0.2">
      <c r="A37" s="44" t="s">
        <v>85</v>
      </c>
      <c r="B37" s="44" t="s">
        <v>86</v>
      </c>
      <c r="C37" s="81">
        <f>'[2]FONDOS I'!F46</f>
        <v>11284.794451967533</v>
      </c>
      <c r="D37" s="81">
        <f>'[2]FONDO II PREDIAL 25%'!G42</f>
        <v>46692.558586062834</v>
      </c>
      <c r="E37" s="81">
        <f>'[2]FONDO III PREDIAL 10%'!F42</f>
        <v>1126.5815448516187</v>
      </c>
      <c r="F37" s="81">
        <f>'[2]FONDO  AGUA IV 25%'!G42</f>
        <v>31775.066646094649</v>
      </c>
      <c r="G37" s="81">
        <f>'[2]FONDO  AGUA V 10%'!G43</f>
        <v>1737.30365296785</v>
      </c>
      <c r="H37" s="81">
        <f>'[2]FONDO VI'!M44</f>
        <v>11934.554339461009</v>
      </c>
      <c r="I37" s="81">
        <f t="shared" si="0"/>
        <v>104550.85922140551</v>
      </c>
    </row>
    <row r="38" spans="1:9" x14ac:dyDescent="0.2">
      <c r="A38" s="44" t="s">
        <v>87</v>
      </c>
      <c r="B38" s="44" t="s">
        <v>88</v>
      </c>
      <c r="C38" s="81">
        <f>'[2]FONDOS I'!F47</f>
        <v>13480.034143369547</v>
      </c>
      <c r="D38" s="81">
        <f>'[2]FONDO II PREDIAL 25%'!G43</f>
        <v>99012.623790556754</v>
      </c>
      <c r="E38" s="81">
        <f>'[2]FONDO III PREDIAL 10%'!F43</f>
        <v>4261.7059492631224</v>
      </c>
      <c r="F38" s="81">
        <f>'[2]FONDO  AGUA IV 25%'!G43</f>
        <v>134947.88713264043</v>
      </c>
      <c r="G38" s="81">
        <f>'[2]FONDO  AGUA V 10%'!G44</f>
        <v>3571.4369272562844</v>
      </c>
      <c r="H38" s="81">
        <f>'[2]FONDO VI'!M45</f>
        <v>5172.3147217543055</v>
      </c>
      <c r="I38" s="81">
        <f t="shared" si="0"/>
        <v>260446.00266484046</v>
      </c>
    </row>
    <row r="39" spans="1:9" x14ac:dyDescent="0.2">
      <c r="A39" s="44" t="s">
        <v>89</v>
      </c>
      <c r="B39" s="44" t="s">
        <v>90</v>
      </c>
      <c r="C39" s="81">
        <f>'[2]FONDOS I'!F48</f>
        <v>9975.0148597332663</v>
      </c>
      <c r="D39" s="81">
        <f>'[2]FONDO II PREDIAL 25%'!G44</f>
        <v>67170.509280514292</v>
      </c>
      <c r="E39" s="81">
        <f>'[2]FONDO III PREDIAL 10%'!F44</f>
        <v>1600.7394668031452</v>
      </c>
      <c r="F39" s="81">
        <f>'[2]FONDO  AGUA IV 25%'!G44</f>
        <v>22417.386161276048</v>
      </c>
      <c r="G39" s="81">
        <f>'[2]FONDO  AGUA V 10%'!G45</f>
        <v>1633.2365224628061</v>
      </c>
      <c r="H39" s="81">
        <f>'[2]FONDO VI'!M46</f>
        <v>9504.5945289617484</v>
      </c>
      <c r="I39" s="81">
        <f t="shared" si="0"/>
        <v>112301.4808197513</v>
      </c>
    </row>
    <row r="40" spans="1:9" x14ac:dyDescent="0.2">
      <c r="A40" s="44" t="s">
        <v>91</v>
      </c>
      <c r="B40" s="44" t="s">
        <v>92</v>
      </c>
      <c r="C40" s="81">
        <f>'[2]FONDOS I'!F49</f>
        <v>5395.1697527507922</v>
      </c>
      <c r="D40" s="81">
        <f>'[2]FONDO II PREDIAL 25%'!G45</f>
        <v>47231.618854577697</v>
      </c>
      <c r="E40" s="81">
        <f>'[2]FONDO III PREDIAL 10%'!F45</f>
        <v>1924.8362670942709</v>
      </c>
      <c r="F40" s="81">
        <f>'[2]FONDO  AGUA IV 25%'!G45</f>
        <v>38800.375828719974</v>
      </c>
      <c r="G40" s="81">
        <f>'[2]FONDO  AGUA V 10%'!G46</f>
        <v>3020.1001583754132</v>
      </c>
      <c r="H40" s="81">
        <f>'[2]FONDO VI'!M47</f>
        <v>5483.4487715011901</v>
      </c>
      <c r="I40" s="81">
        <f t="shared" si="0"/>
        <v>101855.54963301934</v>
      </c>
    </row>
    <row r="41" spans="1:9" x14ac:dyDescent="0.2">
      <c r="A41" s="44" t="s">
        <v>93</v>
      </c>
      <c r="B41" s="44" t="s">
        <v>94</v>
      </c>
      <c r="C41" s="81">
        <f>'[2]FONDOS I'!F50</f>
        <v>144984.00926729201</v>
      </c>
      <c r="D41" s="81">
        <f>'[2]FONDO II PREDIAL 25%'!G46</f>
        <v>42556.635264689852</v>
      </c>
      <c r="E41" s="81">
        <f>'[2]FONDO III PREDIAL 10%'!F46</f>
        <v>15865.424884583806</v>
      </c>
      <c r="F41" s="81">
        <f>'[2]FONDO  AGUA IV 25%'!G46</f>
        <v>35436.09161016994</v>
      </c>
      <c r="G41" s="81">
        <f>'[2]FONDO  AGUA V 10%'!G47</f>
        <v>34165.231833829617</v>
      </c>
      <c r="H41" s="81">
        <f>'[2]FONDO VI'!M48</f>
        <v>52017.047840579777</v>
      </c>
      <c r="I41" s="81">
        <f t="shared" si="0"/>
        <v>325024.44070114498</v>
      </c>
    </row>
    <row r="42" spans="1:9" x14ac:dyDescent="0.2">
      <c r="A42" s="44" t="s">
        <v>95</v>
      </c>
      <c r="B42" s="44" t="s">
        <v>96</v>
      </c>
      <c r="C42" s="81">
        <f>'[2]FONDOS I'!F51</f>
        <v>13942.928135805754</v>
      </c>
      <c r="D42" s="81">
        <f>'[2]FONDO II PREDIAL 25%'!G47</f>
        <v>39067.597618829248</v>
      </c>
      <c r="E42" s="81">
        <f>'[2]FONDO III PREDIAL 10%'!F47</f>
        <v>743.89664267332387</v>
      </c>
      <c r="F42" s="81">
        <f>'[2]FONDO  AGUA IV 25%'!G47</f>
        <v>33342.23344586759</v>
      </c>
      <c r="G42" s="81">
        <f>'[2]FONDO  AGUA V 10%'!G48</f>
        <v>2740.0363637053879</v>
      </c>
      <c r="H42" s="81">
        <f>'[2]FONDO VI'!M49</f>
        <v>15201.982886885216</v>
      </c>
      <c r="I42" s="81">
        <f t="shared" si="0"/>
        <v>105038.67509376652</v>
      </c>
    </row>
    <row r="43" spans="1:9" x14ac:dyDescent="0.2">
      <c r="A43" s="44" t="s">
        <v>97</v>
      </c>
      <c r="B43" s="44" t="s">
        <v>98</v>
      </c>
      <c r="C43" s="81">
        <f>'[2]FONDOS I'!F52</f>
        <v>8128.6990489933951</v>
      </c>
      <c r="D43" s="81">
        <f>'[2]FONDO II PREDIAL 25%'!G48</f>
        <v>59031.06599303877</v>
      </c>
      <c r="E43" s="81">
        <f>'[2]FONDO III PREDIAL 10%'!F48</f>
        <v>449.92418058152435</v>
      </c>
      <c r="F43" s="81">
        <f>'[2]FONDO  AGUA IV 25%'!G48</f>
        <v>148963.58058019981</v>
      </c>
      <c r="G43" s="81">
        <f>'[2]FONDO  AGUA V 10%'!G49</f>
        <v>3997.2664286338286</v>
      </c>
      <c r="H43" s="81">
        <f>'[2]FONDO VI'!M50</f>
        <v>3609.7202766617197</v>
      </c>
      <c r="I43" s="81">
        <f t="shared" si="0"/>
        <v>224180.25650810901</v>
      </c>
    </row>
    <row r="44" spans="1:9" x14ac:dyDescent="0.2">
      <c r="A44" s="44" t="s">
        <v>99</v>
      </c>
      <c r="B44" s="44" t="s">
        <v>100</v>
      </c>
      <c r="C44" s="81">
        <f>'[2]FONDOS I'!F53</f>
        <v>16592.294887969045</v>
      </c>
      <c r="D44" s="81">
        <f>'[2]FONDO II PREDIAL 25%'!G49</f>
        <v>60714.443584164088</v>
      </c>
      <c r="E44" s="81">
        <f>'[2]FONDO III PREDIAL 10%'!F49</f>
        <v>1955.3269857026819</v>
      </c>
      <c r="F44" s="81">
        <f>'[2]FONDO  AGUA IV 25%'!G49</f>
        <v>50452.96324470589</v>
      </c>
      <c r="G44" s="81">
        <f>'[2]FONDO  AGUA V 10%'!G50</f>
        <v>1470.753075775239</v>
      </c>
      <c r="H44" s="81">
        <f>'[2]FONDO VI'!M51</f>
        <v>12388.527609763165</v>
      </c>
      <c r="I44" s="81">
        <f t="shared" si="0"/>
        <v>143574.30938808009</v>
      </c>
    </row>
    <row r="45" spans="1:9" x14ac:dyDescent="0.2">
      <c r="A45" s="44" t="s">
        <v>101</v>
      </c>
      <c r="B45" s="44" t="s">
        <v>102</v>
      </c>
      <c r="C45" s="81">
        <f>'[2]FONDOS I'!F54</f>
        <v>13588.744096138655</v>
      </c>
      <c r="D45" s="81">
        <f>'[2]FONDO II PREDIAL 25%'!G50</f>
        <v>58120.417202616358</v>
      </c>
      <c r="E45" s="81">
        <f>'[2]FONDO III PREDIAL 10%'!F50</f>
        <v>1907.7128842130053</v>
      </c>
      <c r="F45" s="81">
        <f>'[2]FONDO  AGUA IV 25%'!G50</f>
        <v>69305.827407775228</v>
      </c>
      <c r="G45" s="81">
        <f>'[2]FONDO  AGUA V 10%'!G51</f>
        <v>1376.975598893076</v>
      </c>
      <c r="H45" s="81">
        <f>'[2]FONDO VI'!M52</f>
        <v>9223.8867835983528</v>
      </c>
      <c r="I45" s="81">
        <f t="shared" si="0"/>
        <v>153523.56397323468</v>
      </c>
    </row>
    <row r="46" spans="1:9" x14ac:dyDescent="0.2">
      <c r="A46" s="44" t="s">
        <v>103</v>
      </c>
      <c r="B46" s="44" t="s">
        <v>104</v>
      </c>
      <c r="C46" s="81">
        <f>'[2]FONDOS I'!F55</f>
        <v>42284.664854513525</v>
      </c>
      <c r="D46" s="81">
        <f>'[2]FONDO II PREDIAL 25%'!G51</f>
        <v>46257.06946675053</v>
      </c>
      <c r="E46" s="81">
        <f>'[2]FONDO III PREDIAL 10%'!F51</f>
        <v>18679.755295446557</v>
      </c>
      <c r="F46" s="81">
        <f>'[2]FONDO  AGUA IV 25%'!G51</f>
        <v>30164.144858014017</v>
      </c>
      <c r="G46" s="81">
        <f>'[2]FONDO  AGUA V 10%'!G52</f>
        <v>3369.0577376741739</v>
      </c>
      <c r="H46" s="81">
        <f>'[2]FONDO VI'!M53</f>
        <v>29425.240047783675</v>
      </c>
      <c r="I46" s="81">
        <f t="shared" si="0"/>
        <v>170179.93226018248</v>
      </c>
    </row>
    <row r="47" spans="1:9" x14ac:dyDescent="0.2">
      <c r="A47" s="44" t="s">
        <v>105</v>
      </c>
      <c r="B47" s="64" t="s">
        <v>106</v>
      </c>
      <c r="C47" s="81">
        <f>'[2]FONDOS I'!F56</f>
        <v>9543.6818213268016</v>
      </c>
      <c r="D47" s="81">
        <f>'[2]FONDO II PREDIAL 25%'!G52</f>
        <v>29907.801852071658</v>
      </c>
      <c r="E47" s="81">
        <f>'[2]FONDO III PREDIAL 10%'!F52</f>
        <v>3172.3505945346546</v>
      </c>
      <c r="F47" s="81">
        <f>'[2]FONDO  AGUA IV 25%'!G52</f>
        <v>40366.130364508535</v>
      </c>
      <c r="G47" s="81">
        <f>'[2]FONDO  AGUA V 10%'!G53</f>
        <v>915.23699002188619</v>
      </c>
      <c r="H47" s="81">
        <f>'[2]FONDO VI'!M54</f>
        <v>11141.074277894082</v>
      </c>
      <c r="I47" s="81">
        <f t="shared" si="0"/>
        <v>95046.275900357607</v>
      </c>
    </row>
    <row r="48" spans="1:9" x14ac:dyDescent="0.2">
      <c r="A48" s="44" t="s">
        <v>107</v>
      </c>
      <c r="B48" s="44" t="s">
        <v>108</v>
      </c>
      <c r="C48" s="81">
        <f>'[2]FONDOS I'!F57</f>
        <v>22748.434310103603</v>
      </c>
      <c r="D48" s="81">
        <f>'[2]FONDO II PREDIAL 25%'!G53</f>
        <v>31688.485196862075</v>
      </c>
      <c r="E48" s="81">
        <f>'[2]FONDO III PREDIAL 10%'!F53</f>
        <v>3382.3981511472639</v>
      </c>
      <c r="F48" s="81">
        <f>'[2]FONDO  AGUA IV 25%'!G53</f>
        <v>37576.275233157081</v>
      </c>
      <c r="G48" s="81">
        <f>'[2]FONDO  AGUA V 10%'!G54</f>
        <v>2577.4997618791422</v>
      </c>
      <c r="H48" s="81">
        <f>'[2]FONDO VI'!M55</f>
        <v>22742.840048039412</v>
      </c>
      <c r="I48" s="81">
        <f t="shared" si="0"/>
        <v>120715.93270118858</v>
      </c>
    </row>
    <row r="49" spans="1:9" x14ac:dyDescent="0.2">
      <c r="A49" s="44" t="s">
        <v>109</v>
      </c>
      <c r="B49" s="44" t="s">
        <v>110</v>
      </c>
      <c r="C49" s="81">
        <f>'[2]FONDOS I'!F58</f>
        <v>44285.278662732133</v>
      </c>
      <c r="D49" s="81">
        <f>'[2]FONDO II PREDIAL 25%'!G54</f>
        <v>67273.28460539972</v>
      </c>
      <c r="E49" s="81">
        <f>'[2]FONDO III PREDIAL 10%'!F54</f>
        <v>14261.342470685107</v>
      </c>
      <c r="F49" s="81">
        <f>'[2]FONDO  AGUA IV 25%'!G54</f>
        <v>122435.49539177003</v>
      </c>
      <c r="G49" s="81">
        <f>'[2]FONDO  AGUA V 10%'!G55</f>
        <v>13772.845365590765</v>
      </c>
      <c r="H49" s="81">
        <f>'[2]FONDO VI'!M56</f>
        <v>16554.317271552511</v>
      </c>
      <c r="I49" s="81">
        <f t="shared" si="0"/>
        <v>278582.56376773026</v>
      </c>
    </row>
    <row r="50" spans="1:9" x14ac:dyDescent="0.2">
      <c r="A50" s="44" t="s">
        <v>111</v>
      </c>
      <c r="B50" s="44" t="s">
        <v>112</v>
      </c>
      <c r="C50" s="81">
        <f>'[2]FONDOS I'!F59</f>
        <v>39054.92722546999</v>
      </c>
      <c r="D50" s="81">
        <f>'[2]FONDO II PREDIAL 25%'!G55</f>
        <v>36488.359865392151</v>
      </c>
      <c r="E50" s="81">
        <f>'[2]FONDO III PREDIAL 10%'!F55</f>
        <v>6273.7742483189513</v>
      </c>
      <c r="F50" s="81">
        <f>'[2]FONDO  AGUA IV 25%'!G55</f>
        <v>55456.063184856983</v>
      </c>
      <c r="G50" s="81">
        <f>'[2]FONDO  AGUA V 10%'!G56</f>
        <v>2711.3715220049403</v>
      </c>
      <c r="H50" s="81">
        <f>'[2]FONDO VI'!M57</f>
        <v>27327.247985608934</v>
      </c>
      <c r="I50" s="81">
        <f t="shared" si="0"/>
        <v>167311.74403165196</v>
      </c>
    </row>
    <row r="51" spans="1:9" x14ac:dyDescent="0.2">
      <c r="A51" s="44" t="s">
        <v>113</v>
      </c>
      <c r="B51" s="64" t="s">
        <v>114</v>
      </c>
      <c r="C51" s="81">
        <f>'[2]FONDOS I'!F60</f>
        <v>23369.133072688517</v>
      </c>
      <c r="D51" s="81">
        <f>'[2]FONDO II PREDIAL 25%'!G56</f>
        <v>29327.262594957505</v>
      </c>
      <c r="E51" s="81">
        <f>'[2]FONDO III PREDIAL 10%'!F56</f>
        <v>5408.2546615207939</v>
      </c>
      <c r="F51" s="81">
        <f>'[2]FONDO  AGUA IV 25%'!G56</f>
        <v>55507.06211872671</v>
      </c>
      <c r="G51" s="81">
        <f>'[2]FONDO  AGUA V 10%'!G57</f>
        <v>2395.7800611164271</v>
      </c>
      <c r="H51" s="81">
        <f>'[2]FONDO VI'!M58</f>
        <v>19731.339315662099</v>
      </c>
      <c r="I51" s="81">
        <f t="shared" si="0"/>
        <v>135738.83182467206</v>
      </c>
    </row>
    <row r="52" spans="1:9" x14ac:dyDescent="0.2">
      <c r="A52" s="44" t="s">
        <v>115</v>
      </c>
      <c r="B52" s="44" t="s">
        <v>116</v>
      </c>
      <c r="C52" s="81">
        <f>'[2]FONDOS I'!F61</f>
        <v>27133.65353390267</v>
      </c>
      <c r="D52" s="81">
        <f>'[2]FONDO II PREDIAL 25%'!G57</f>
        <v>41613.414442174304</v>
      </c>
      <c r="E52" s="81">
        <f>'[2]FONDO III PREDIAL 10%'!F57</f>
        <v>2787.182639349895</v>
      </c>
      <c r="F52" s="81">
        <f>'[2]FONDO  AGUA IV 25%'!G57</f>
        <v>30560.540006585059</v>
      </c>
      <c r="G52" s="81">
        <f>'[2]FONDO  AGUA V 10%'!G58</f>
        <v>2989.2489631353419</v>
      </c>
      <c r="H52" s="81">
        <f>'[2]FONDO VI'!M59</f>
        <v>25291.321309932686</v>
      </c>
      <c r="I52" s="81">
        <f t="shared" si="0"/>
        <v>130375.36089507994</v>
      </c>
    </row>
    <row r="53" spans="1:9" x14ac:dyDescent="0.2">
      <c r="A53" s="44" t="s">
        <v>117</v>
      </c>
      <c r="B53" s="44" t="s">
        <v>118</v>
      </c>
      <c r="C53" s="81">
        <f>'[2]FONDOS I'!F62</f>
        <v>61866.483443633071</v>
      </c>
      <c r="D53" s="81">
        <f>'[2]FONDO II PREDIAL 25%'!G58</f>
        <v>37964.106375283583</v>
      </c>
      <c r="E53" s="81">
        <f>'[2]FONDO III PREDIAL 10%'!F58</f>
        <v>53152.911187852842</v>
      </c>
      <c r="F53" s="81">
        <f>'[2]FONDO  AGUA IV 25%'!G58</f>
        <v>34752.065093363592</v>
      </c>
      <c r="G53" s="81">
        <f>'[2]FONDO  AGUA V 10%'!G59</f>
        <v>19249.077882289319</v>
      </c>
      <c r="H53" s="81">
        <f>'[2]FONDO VI'!M60</f>
        <v>29276.375406152994</v>
      </c>
      <c r="I53" s="81">
        <f t="shared" si="0"/>
        <v>236261.01938857543</v>
      </c>
    </row>
    <row r="54" spans="1:9" x14ac:dyDescent="0.2">
      <c r="A54" s="44" t="s">
        <v>119</v>
      </c>
      <c r="B54" s="44" t="s">
        <v>120</v>
      </c>
      <c r="C54" s="81">
        <f>'[2]FONDOS I'!F63</f>
        <v>23777.672088740172</v>
      </c>
      <c r="D54" s="81">
        <f>'[2]FONDO II PREDIAL 25%'!G59</f>
        <v>55985.655140914329</v>
      </c>
      <c r="E54" s="81">
        <f>'[2]FONDO III PREDIAL 10%'!F59</f>
        <v>1253.4290483561394</v>
      </c>
      <c r="F54" s="81">
        <f>'[2]FONDO  AGUA IV 25%'!G59</f>
        <v>63099.201241738236</v>
      </c>
      <c r="G54" s="81">
        <f>'[2]FONDO  AGUA V 10%'!G60</f>
        <v>3178.6442186742406</v>
      </c>
      <c r="H54" s="81">
        <f>'[2]FONDO VI'!M61</f>
        <v>15811.843462994206</v>
      </c>
      <c r="I54" s="81">
        <f t="shared" si="0"/>
        <v>163106.44520141734</v>
      </c>
    </row>
    <row r="55" spans="1:9" x14ac:dyDescent="0.2">
      <c r="A55" s="44" t="s">
        <v>121</v>
      </c>
      <c r="B55" s="44" t="s">
        <v>122</v>
      </c>
      <c r="C55" s="81">
        <f>'[2]FONDOS I'!F64</f>
        <v>175156.2813197248</v>
      </c>
      <c r="D55" s="81">
        <f>'[2]FONDO II PREDIAL 25%'!G60</f>
        <v>40257.462820609187</v>
      </c>
      <c r="E55" s="81">
        <f>'[2]FONDO III PREDIAL 10%'!F60</f>
        <v>186536.96889257059</v>
      </c>
      <c r="F55" s="81">
        <f>'[2]FONDO  AGUA IV 25%'!G60</f>
        <v>42160.194284973477</v>
      </c>
      <c r="G55" s="81">
        <f>'[2]FONDO  AGUA V 10%'!G61</f>
        <v>270890.87669415789</v>
      </c>
      <c r="H55" s="81">
        <f>'[2]FONDO VI'!M62</f>
        <v>23994.880644470039</v>
      </c>
      <c r="I55" s="81">
        <f t="shared" si="0"/>
        <v>738996.66465650592</v>
      </c>
    </row>
    <row r="56" spans="1:9" x14ac:dyDescent="0.2">
      <c r="A56" s="44" t="s">
        <v>123</v>
      </c>
      <c r="B56" s="44" t="s">
        <v>124</v>
      </c>
      <c r="C56" s="81">
        <f>'[2]FONDOS I'!F65</f>
        <v>79670.368289077189</v>
      </c>
      <c r="D56" s="81">
        <f>'[2]FONDO II PREDIAL 25%'!G61</f>
        <v>40342.401858435122</v>
      </c>
      <c r="E56" s="81">
        <f>'[2]FONDO III PREDIAL 10%'!F61</f>
        <v>19817.478446607463</v>
      </c>
      <c r="F56" s="81">
        <f>'[2]FONDO  AGUA IV 25%'!G61</f>
        <v>53065.580549961378</v>
      </c>
      <c r="G56" s="81">
        <f>'[2]FONDO  AGUA V 10%'!G62</f>
        <v>11860.03086280095</v>
      </c>
      <c r="H56" s="81">
        <f>'[2]FONDO VI'!M63</f>
        <v>38111.890148997052</v>
      </c>
      <c r="I56" s="81">
        <f t="shared" si="0"/>
        <v>242867.75015587916</v>
      </c>
    </row>
    <row r="57" spans="1:9" x14ac:dyDescent="0.2">
      <c r="A57" s="44" t="s">
        <v>125</v>
      </c>
      <c r="B57" s="44" t="s">
        <v>158</v>
      </c>
      <c r="C57" s="81">
        <f>'[2]FONDOS I'!F66</f>
        <v>11035.813592399574</v>
      </c>
      <c r="D57" s="81">
        <f>'[2]FONDO II PREDIAL 25%'!G62</f>
        <v>43876.123128020408</v>
      </c>
      <c r="E57" s="81">
        <f>'[2]FONDO III PREDIAL 10%'!F62</f>
        <v>1655.0552129205259</v>
      </c>
      <c r="F57" s="81">
        <f>'[2]FONDO  AGUA IV 25%'!G62</f>
        <v>37603.35865809604</v>
      </c>
      <c r="G57" s="81">
        <f>'[2]FONDO  AGUA V 10%'!G63</f>
        <v>1922.0400614098673</v>
      </c>
      <c r="H57" s="81">
        <f>'[2]FONDO VI'!M64</f>
        <v>11249.037410373498</v>
      </c>
      <c r="I57" s="81">
        <f t="shared" si="0"/>
        <v>107341.42806321991</v>
      </c>
    </row>
    <row r="58" spans="1:9" x14ac:dyDescent="0.2">
      <c r="A58" s="44" t="s">
        <v>127</v>
      </c>
      <c r="B58" s="44" t="s">
        <v>128</v>
      </c>
      <c r="C58" s="81">
        <f>'[2]FONDOS I'!F67</f>
        <v>39502.040740891331</v>
      </c>
      <c r="D58" s="81">
        <f>'[2]FONDO II PREDIAL 25%'!G63</f>
        <v>48879.132373821354</v>
      </c>
      <c r="E58" s="81">
        <f>'[2]FONDO III PREDIAL 10%'!F63</f>
        <v>22699.299877028825</v>
      </c>
      <c r="F58" s="81">
        <f>'[2]FONDO  AGUA IV 25%'!G63</f>
        <v>37405.675506711763</v>
      </c>
      <c r="G58" s="81">
        <f>'[2]FONDO  AGUA V 10%'!G64</f>
        <v>9299.4218195353678</v>
      </c>
      <c r="H58" s="81">
        <f>'[2]FONDO VI'!M65</f>
        <v>24521.794681101572</v>
      </c>
      <c r="I58" s="81">
        <f t="shared" si="0"/>
        <v>182307.3649990902</v>
      </c>
    </row>
    <row r="59" spans="1:9" x14ac:dyDescent="0.2">
      <c r="A59" s="44" t="s">
        <v>129</v>
      </c>
      <c r="B59" s="44" t="s">
        <v>130</v>
      </c>
      <c r="C59" s="81">
        <f>'[2]FONDOS I'!F68</f>
        <v>31571.474347751308</v>
      </c>
      <c r="D59" s="81">
        <f>'[2]FONDO II PREDIAL 25%'!G64</f>
        <v>64389.537781453466</v>
      </c>
      <c r="E59" s="81">
        <f>'[2]FONDO III PREDIAL 10%'!F64</f>
        <v>15445.886751987746</v>
      </c>
      <c r="F59" s="81">
        <f>'[2]FONDO  AGUA IV 25%'!G64</f>
        <v>57990.7099064254</v>
      </c>
      <c r="G59" s="81">
        <f>'[2]FONDO  AGUA V 10%'!G65</f>
        <v>11827.618418452115</v>
      </c>
      <c r="H59" s="81">
        <f>'[2]FONDO VI'!M66</f>
        <v>17063.81812810777</v>
      </c>
      <c r="I59" s="81">
        <f t="shared" si="0"/>
        <v>198289.04533417785</v>
      </c>
    </row>
    <row r="60" spans="1:9" x14ac:dyDescent="0.2">
      <c r="A60" s="44" t="s">
        <v>131</v>
      </c>
      <c r="B60" s="64" t="s">
        <v>132</v>
      </c>
      <c r="C60" s="81">
        <f>'[2]FONDOS I'!F69</f>
        <v>44898.963879977106</v>
      </c>
      <c r="D60" s="81">
        <f>'[2]FONDO II PREDIAL 25%'!G65</f>
        <v>53465.051705107449</v>
      </c>
      <c r="E60" s="81">
        <f>'[2]FONDO III PREDIAL 10%'!F65</f>
        <v>30403.854884127155</v>
      </c>
      <c r="F60" s="81">
        <f>'[2]FONDO  AGUA IV 25%'!G65</f>
        <v>29846.798790198136</v>
      </c>
      <c r="G60" s="81">
        <f>'[2]FONDO  AGUA V 10%'!G66</f>
        <v>4023.0974635810403</v>
      </c>
      <c r="H60" s="81">
        <f>'[2]FONDO VI'!M67</f>
        <v>27040.512594971831</v>
      </c>
      <c r="I60" s="81">
        <f t="shared" si="0"/>
        <v>189678.27931796273</v>
      </c>
    </row>
    <row r="61" spans="1:9" x14ac:dyDescent="0.2">
      <c r="A61" s="44" t="s">
        <v>133</v>
      </c>
      <c r="B61" s="44" t="s">
        <v>134</v>
      </c>
      <c r="C61" s="81">
        <f>'[2]FONDOS I'!F70</f>
        <v>18587.648537182697</v>
      </c>
      <c r="D61" s="81">
        <f>'[2]FONDO II PREDIAL 25%'!G66</f>
        <v>45654.709512736466</v>
      </c>
      <c r="E61" s="81">
        <f>'[2]FONDO III PREDIAL 10%'!F66</f>
        <v>12411.249468482622</v>
      </c>
      <c r="F61" s="81">
        <f>'[2]FONDO  AGUA IV 25%'!G66</f>
        <v>75230.200709920478</v>
      </c>
      <c r="G61" s="81">
        <f>'[2]FONDO  AGUA V 10%'!G67</f>
        <v>7339.9480195075148</v>
      </c>
      <c r="H61" s="81">
        <f>'[2]FONDO VI'!M68</f>
        <v>11434.484498841679</v>
      </c>
      <c r="I61" s="81">
        <f t="shared" si="0"/>
        <v>170658.24074667145</v>
      </c>
    </row>
    <row r="62" spans="1:9" x14ac:dyDescent="0.2">
      <c r="A62" s="44" t="s">
        <v>135</v>
      </c>
      <c r="B62" s="44" t="s">
        <v>136</v>
      </c>
      <c r="C62" s="81">
        <f>'[2]FONDOS I'!F71</f>
        <v>24892.825797791033</v>
      </c>
      <c r="D62" s="81">
        <f>'[2]FONDO II PREDIAL 25%'!G67</f>
        <v>70808.113804648616</v>
      </c>
      <c r="E62" s="81">
        <f>'[2]FONDO III PREDIAL 10%'!F67</f>
        <v>22742.189113369888</v>
      </c>
      <c r="F62" s="81">
        <f>'[2]FONDO  AGUA IV 25%'!G67</f>
        <v>18663.838670641751</v>
      </c>
      <c r="G62" s="81">
        <f>'[2]FONDO  AGUA V 10%'!G68</f>
        <v>2320.3359096870581</v>
      </c>
      <c r="H62" s="81">
        <f>'[2]FONDO VI'!M69</f>
        <v>17487.445556247319</v>
      </c>
      <c r="I62" s="81">
        <f t="shared" si="0"/>
        <v>156914.74885238564</v>
      </c>
    </row>
    <row r="63" spans="1:9" x14ac:dyDescent="0.2">
      <c r="A63" s="44" t="s">
        <v>137</v>
      </c>
      <c r="B63" s="44" t="s">
        <v>138</v>
      </c>
      <c r="C63" s="81">
        <f>'[2]FONDOS I'!F72</f>
        <v>74066.545562463114</v>
      </c>
      <c r="D63" s="81">
        <f>'[2]FONDO II PREDIAL 25%'!G68</f>
        <v>50186.230832704256</v>
      </c>
      <c r="E63" s="81">
        <f>'[2]FONDO III PREDIAL 10%'!F68</f>
        <v>45536.637311416933</v>
      </c>
      <c r="F63" s="81">
        <f>'[2]FONDO  AGUA IV 25%'!G68</f>
        <v>37219.434299162887</v>
      </c>
      <c r="G63" s="81">
        <f>'[2]FONDO  AGUA V 10%'!G69</f>
        <v>15477.023444869266</v>
      </c>
      <c r="H63" s="81">
        <f>'[2]FONDO VI'!M70</f>
        <v>32607.66163975975</v>
      </c>
      <c r="I63" s="81">
        <f t="shared" si="0"/>
        <v>255093.53309037621</v>
      </c>
    </row>
    <row r="64" spans="1:9" x14ac:dyDescent="0.2">
      <c r="A64" s="44" t="s">
        <v>139</v>
      </c>
      <c r="B64" s="64" t="s">
        <v>140</v>
      </c>
      <c r="C64" s="81">
        <f>'[2]FONDOS I'!F73</f>
        <v>80159.563076538179</v>
      </c>
      <c r="D64" s="81">
        <f>'[2]FONDO II PREDIAL 25%'!G69</f>
        <v>39007.871330965165</v>
      </c>
      <c r="E64" s="81">
        <f>'[2]FONDO III PREDIAL 10%'!F69</f>
        <v>10373.061562490202</v>
      </c>
      <c r="F64" s="81">
        <f>'[2]FONDO  AGUA IV 25%'!G69</f>
        <v>49794.538534637162</v>
      </c>
      <c r="G64" s="81">
        <f>'[2]FONDO  AGUA V 10%'!G70</f>
        <v>55178.644859685926</v>
      </c>
      <c r="H64" s="81">
        <f>'[2]FONDO VI'!M71</f>
        <v>33480.132182905174</v>
      </c>
      <c r="I64" s="81">
        <f t="shared" si="0"/>
        <v>267993.81154722179</v>
      </c>
    </row>
    <row r="65" spans="1:9" ht="13.5" thickBot="1" x14ac:dyDescent="0.25">
      <c r="A65" s="46" t="s">
        <v>141</v>
      </c>
      <c r="B65" s="65" t="s">
        <v>142</v>
      </c>
      <c r="C65" s="85">
        <f>'[2]FONDOS I'!F74</f>
        <v>16143.427986212722</v>
      </c>
      <c r="D65" s="85">
        <f>'[2]FONDO II PREDIAL 25%'!G70</f>
        <v>47245.457671562872</v>
      </c>
      <c r="E65" s="85">
        <f>'[2]FONDO III PREDIAL 10%'!F70</f>
        <v>2802.1781183097946</v>
      </c>
      <c r="F65" s="85">
        <f>'[2]FONDO  AGUA IV 25%'!G70</f>
        <v>29530.678735115303</v>
      </c>
      <c r="G65" s="85">
        <f>'[2]FONDO  AGUA V 10%'!G71</f>
        <v>585.12241127007633</v>
      </c>
      <c r="H65" s="85">
        <f>'[2]FONDO VI'!M72</f>
        <v>16418.690578471625</v>
      </c>
      <c r="I65" s="85">
        <f t="shared" si="0"/>
        <v>112725.55550094238</v>
      </c>
    </row>
    <row r="66" spans="1:9" ht="13.5" thickBot="1" x14ac:dyDescent="0.25">
      <c r="B66" s="66" t="s">
        <v>143</v>
      </c>
      <c r="C66" s="86">
        <f>SUM(C6:C65)</f>
        <v>2354757.52</v>
      </c>
      <c r="D66" s="86">
        <f>SUM(D6:D65)</f>
        <v>2943446.9</v>
      </c>
      <c r="E66" s="86">
        <f>SUM(E6:E65)</f>
        <v>1177378.7600000005</v>
      </c>
      <c r="F66" s="86">
        <f>SUM(F6:F65)</f>
        <v>2943446.9000000004</v>
      </c>
      <c r="G66" s="86">
        <f>SUM(G6:G65)</f>
        <v>1177378.76</v>
      </c>
      <c r="H66" s="86">
        <f>SUM(H6:H65)</f>
        <v>1177378.7600000002</v>
      </c>
      <c r="I66" s="86">
        <f>SUM(I6:I65)</f>
        <v>11773787.599999996</v>
      </c>
    </row>
    <row r="67" spans="1:9" x14ac:dyDescent="0.2">
      <c r="B67" s="50" t="s">
        <v>22</v>
      </c>
    </row>
    <row r="68" spans="1:9" x14ac:dyDescent="0.2">
      <c r="B68" s="29" t="s">
        <v>22</v>
      </c>
      <c r="C68" s="29" t="s">
        <v>22</v>
      </c>
      <c r="D68" s="29" t="s">
        <v>22</v>
      </c>
      <c r="E68" s="29" t="s">
        <v>22</v>
      </c>
      <c r="F68" s="29" t="s">
        <v>22</v>
      </c>
      <c r="G68" s="29" t="s">
        <v>22</v>
      </c>
      <c r="H68" s="29" t="s">
        <v>22</v>
      </c>
      <c r="I68" s="29" t="s">
        <v>22</v>
      </c>
    </row>
    <row r="78" spans="1:9" x14ac:dyDescent="0.2">
      <c r="E78" s="51"/>
    </row>
  </sheetData>
  <mergeCells count="4">
    <mergeCell ref="A3:A5"/>
    <mergeCell ref="B3:B5"/>
    <mergeCell ref="A1:I1"/>
    <mergeCell ref="A2:I2"/>
  </mergeCells>
  <printOptions horizontalCentered="1" verticalCentered="1"/>
  <pageMargins left="0.15748031496062992" right="0.19685039370078741" top="0.23622047244094491" bottom="0.19685039370078741" header="0.23622047244094491" footer="0"/>
  <pageSetup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71AD-DAEB-4B31-9837-C43783427E88}">
  <dimension ref="A1:T66"/>
  <sheetViews>
    <sheetView topLeftCell="A31" workbookViewId="0">
      <selection activeCell="I25" sqref="I25"/>
    </sheetView>
  </sheetViews>
  <sheetFormatPr baseColWidth="10" defaultRowHeight="12" x14ac:dyDescent="0.2"/>
  <cols>
    <col min="1" max="1" width="4" style="88" bestFit="1" customWidth="1"/>
    <col min="2" max="2" width="25.7109375" style="88" customWidth="1"/>
    <col min="3" max="3" width="16.7109375" style="88" customWidth="1"/>
    <col min="4" max="4" width="13.85546875" style="88" bestFit="1" customWidth="1"/>
    <col min="5" max="5" width="13.7109375" style="88" bestFit="1" customWidth="1"/>
    <col min="6" max="6" width="13.85546875" style="88" bestFit="1" customWidth="1"/>
    <col min="7" max="7" width="15.7109375" style="88" hidden="1" customWidth="1"/>
    <col min="8" max="8" width="13.42578125" style="88" customWidth="1"/>
    <col min="9" max="9" width="15.42578125" style="88" bestFit="1" customWidth="1"/>
    <col min="10" max="10" width="13.7109375" style="88" bestFit="1" customWidth="1"/>
    <col min="11" max="12" width="13.85546875" style="88" customWidth="1"/>
    <col min="13" max="13" width="17.28515625" style="88" customWidth="1"/>
    <col min="14" max="14" width="13.85546875" style="88" hidden="1" customWidth="1"/>
    <col min="15" max="15" width="12" style="88" hidden="1" customWidth="1"/>
    <col min="16" max="16" width="15.140625" style="88" hidden="1" customWidth="1"/>
    <col min="17" max="18" width="13.42578125" style="88" hidden="1" customWidth="1"/>
    <col min="19" max="19" width="15.140625" style="88" customWidth="1"/>
    <col min="20" max="20" width="20" style="88" bestFit="1" customWidth="1"/>
    <col min="21" max="250" width="11.42578125" style="88"/>
    <col min="251" max="251" width="4" style="88" bestFit="1" customWidth="1"/>
    <col min="252" max="252" width="25.7109375" style="88" customWidth="1"/>
    <col min="253" max="253" width="16.7109375" style="88" customWidth="1"/>
    <col min="254" max="254" width="13.85546875" style="88" bestFit="1" customWidth="1"/>
    <col min="255" max="255" width="13.7109375" style="88" bestFit="1" customWidth="1"/>
    <col min="256" max="256" width="13.85546875" style="88" bestFit="1" customWidth="1"/>
    <col min="257" max="257" width="0" style="88" hidden="1" customWidth="1"/>
    <col min="258" max="258" width="13.42578125" style="88" customWidth="1"/>
    <col min="259" max="259" width="15.42578125" style="88" bestFit="1" customWidth="1"/>
    <col min="260" max="260" width="13.7109375" style="88" bestFit="1" customWidth="1"/>
    <col min="261" max="262" width="13.85546875" style="88" customWidth="1"/>
    <col min="263" max="263" width="17.28515625" style="88" customWidth="1"/>
    <col min="264" max="268" width="0" style="88" hidden="1" customWidth="1"/>
    <col min="269" max="269" width="15.140625" style="88" customWidth="1"/>
    <col min="270" max="270" width="20" style="88" bestFit="1" customWidth="1"/>
    <col min="271" max="271" width="18.42578125" style="88" bestFit="1" customWidth="1"/>
    <col min="272" max="272" width="12.42578125" style="88" bestFit="1" customWidth="1"/>
    <col min="273" max="273" width="11.42578125" style="88"/>
    <col min="274" max="274" width="16.5703125" style="88" bestFit="1" customWidth="1"/>
    <col min="275" max="506" width="11.42578125" style="88"/>
    <col min="507" max="507" width="4" style="88" bestFit="1" customWidth="1"/>
    <col min="508" max="508" width="25.7109375" style="88" customWidth="1"/>
    <col min="509" max="509" width="16.7109375" style="88" customWidth="1"/>
    <col min="510" max="510" width="13.85546875" style="88" bestFit="1" customWidth="1"/>
    <col min="511" max="511" width="13.7109375" style="88" bestFit="1" customWidth="1"/>
    <col min="512" max="512" width="13.85546875" style="88" bestFit="1" customWidth="1"/>
    <col min="513" max="513" width="0" style="88" hidden="1" customWidth="1"/>
    <col min="514" max="514" width="13.42578125" style="88" customWidth="1"/>
    <col min="515" max="515" width="15.42578125" style="88" bestFit="1" customWidth="1"/>
    <col min="516" max="516" width="13.7109375" style="88" bestFit="1" customWidth="1"/>
    <col min="517" max="518" width="13.85546875" style="88" customWidth="1"/>
    <col min="519" max="519" width="17.28515625" style="88" customWidth="1"/>
    <col min="520" max="524" width="0" style="88" hidden="1" customWidth="1"/>
    <col min="525" max="525" width="15.140625" style="88" customWidth="1"/>
    <col min="526" max="526" width="20" style="88" bestFit="1" customWidth="1"/>
    <col min="527" max="527" width="18.42578125" style="88" bestFit="1" customWidth="1"/>
    <col min="528" max="528" width="12.42578125" style="88" bestFit="1" customWidth="1"/>
    <col min="529" max="529" width="11.42578125" style="88"/>
    <col min="530" max="530" width="16.5703125" style="88" bestFit="1" customWidth="1"/>
    <col min="531" max="762" width="11.42578125" style="88"/>
    <col min="763" max="763" width="4" style="88" bestFit="1" customWidth="1"/>
    <col min="764" max="764" width="25.7109375" style="88" customWidth="1"/>
    <col min="765" max="765" width="16.7109375" style="88" customWidth="1"/>
    <col min="766" max="766" width="13.85546875" style="88" bestFit="1" customWidth="1"/>
    <col min="767" max="767" width="13.7109375" style="88" bestFit="1" customWidth="1"/>
    <col min="768" max="768" width="13.85546875" style="88" bestFit="1" customWidth="1"/>
    <col min="769" max="769" width="0" style="88" hidden="1" customWidth="1"/>
    <col min="770" max="770" width="13.42578125" style="88" customWidth="1"/>
    <col min="771" max="771" width="15.42578125" style="88" bestFit="1" customWidth="1"/>
    <col min="772" max="772" width="13.7109375" style="88" bestFit="1" customWidth="1"/>
    <col min="773" max="774" width="13.85546875" style="88" customWidth="1"/>
    <col min="775" max="775" width="17.28515625" style="88" customWidth="1"/>
    <col min="776" max="780" width="0" style="88" hidden="1" customWidth="1"/>
    <col min="781" max="781" width="15.140625" style="88" customWidth="1"/>
    <col min="782" max="782" width="20" style="88" bestFit="1" customWidth="1"/>
    <col min="783" max="783" width="18.42578125" style="88" bestFit="1" customWidth="1"/>
    <col min="784" max="784" width="12.42578125" style="88" bestFit="1" customWidth="1"/>
    <col min="785" max="785" width="11.42578125" style="88"/>
    <col min="786" max="786" width="16.5703125" style="88" bestFit="1" customWidth="1"/>
    <col min="787" max="1018" width="11.42578125" style="88"/>
    <col min="1019" max="1019" width="4" style="88" bestFit="1" customWidth="1"/>
    <col min="1020" max="1020" width="25.7109375" style="88" customWidth="1"/>
    <col min="1021" max="1021" width="16.7109375" style="88" customWidth="1"/>
    <col min="1022" max="1022" width="13.85546875" style="88" bestFit="1" customWidth="1"/>
    <col min="1023" max="1023" width="13.7109375" style="88" bestFit="1" customWidth="1"/>
    <col min="1024" max="1024" width="13.85546875" style="88" bestFit="1" customWidth="1"/>
    <col min="1025" max="1025" width="0" style="88" hidden="1" customWidth="1"/>
    <col min="1026" max="1026" width="13.42578125" style="88" customWidth="1"/>
    <col min="1027" max="1027" width="15.42578125" style="88" bestFit="1" customWidth="1"/>
    <col min="1028" max="1028" width="13.7109375" style="88" bestFit="1" customWidth="1"/>
    <col min="1029" max="1030" width="13.85546875" style="88" customWidth="1"/>
    <col min="1031" max="1031" width="17.28515625" style="88" customWidth="1"/>
    <col min="1032" max="1036" width="0" style="88" hidden="1" customWidth="1"/>
    <col min="1037" max="1037" width="15.140625" style="88" customWidth="1"/>
    <col min="1038" max="1038" width="20" style="88" bestFit="1" customWidth="1"/>
    <col min="1039" max="1039" width="18.42578125" style="88" bestFit="1" customWidth="1"/>
    <col min="1040" max="1040" width="12.42578125" style="88" bestFit="1" customWidth="1"/>
    <col min="1041" max="1041" width="11.42578125" style="88"/>
    <col min="1042" max="1042" width="16.5703125" style="88" bestFit="1" customWidth="1"/>
    <col min="1043" max="1274" width="11.42578125" style="88"/>
    <col min="1275" max="1275" width="4" style="88" bestFit="1" customWidth="1"/>
    <col min="1276" max="1276" width="25.7109375" style="88" customWidth="1"/>
    <col min="1277" max="1277" width="16.7109375" style="88" customWidth="1"/>
    <col min="1278" max="1278" width="13.85546875" style="88" bestFit="1" customWidth="1"/>
    <col min="1279" max="1279" width="13.7109375" style="88" bestFit="1" customWidth="1"/>
    <col min="1280" max="1280" width="13.85546875" style="88" bestFit="1" customWidth="1"/>
    <col min="1281" max="1281" width="0" style="88" hidden="1" customWidth="1"/>
    <col min="1282" max="1282" width="13.42578125" style="88" customWidth="1"/>
    <col min="1283" max="1283" width="15.42578125" style="88" bestFit="1" customWidth="1"/>
    <col min="1284" max="1284" width="13.7109375" style="88" bestFit="1" customWidth="1"/>
    <col min="1285" max="1286" width="13.85546875" style="88" customWidth="1"/>
    <col min="1287" max="1287" width="17.28515625" style="88" customWidth="1"/>
    <col min="1288" max="1292" width="0" style="88" hidden="1" customWidth="1"/>
    <col min="1293" max="1293" width="15.140625" style="88" customWidth="1"/>
    <col min="1294" max="1294" width="20" style="88" bestFit="1" customWidth="1"/>
    <col min="1295" max="1295" width="18.42578125" style="88" bestFit="1" customWidth="1"/>
    <col min="1296" max="1296" width="12.42578125" style="88" bestFit="1" customWidth="1"/>
    <col min="1297" max="1297" width="11.42578125" style="88"/>
    <col min="1298" max="1298" width="16.5703125" style="88" bestFit="1" customWidth="1"/>
    <col min="1299" max="1530" width="11.42578125" style="88"/>
    <col min="1531" max="1531" width="4" style="88" bestFit="1" customWidth="1"/>
    <col min="1532" max="1532" width="25.7109375" style="88" customWidth="1"/>
    <col min="1533" max="1533" width="16.7109375" style="88" customWidth="1"/>
    <col min="1534" max="1534" width="13.85546875" style="88" bestFit="1" customWidth="1"/>
    <col min="1535" max="1535" width="13.7109375" style="88" bestFit="1" customWidth="1"/>
    <col min="1536" max="1536" width="13.85546875" style="88" bestFit="1" customWidth="1"/>
    <col min="1537" max="1537" width="0" style="88" hidden="1" customWidth="1"/>
    <col min="1538" max="1538" width="13.42578125" style="88" customWidth="1"/>
    <col min="1539" max="1539" width="15.42578125" style="88" bestFit="1" customWidth="1"/>
    <col min="1540" max="1540" width="13.7109375" style="88" bestFit="1" customWidth="1"/>
    <col min="1541" max="1542" width="13.85546875" style="88" customWidth="1"/>
    <col min="1543" max="1543" width="17.28515625" style="88" customWidth="1"/>
    <col min="1544" max="1548" width="0" style="88" hidden="1" customWidth="1"/>
    <col min="1549" max="1549" width="15.140625" style="88" customWidth="1"/>
    <col min="1550" max="1550" width="20" style="88" bestFit="1" customWidth="1"/>
    <col min="1551" max="1551" width="18.42578125" style="88" bestFit="1" customWidth="1"/>
    <col min="1552" max="1552" width="12.42578125" style="88" bestFit="1" customWidth="1"/>
    <col min="1553" max="1553" width="11.42578125" style="88"/>
    <col min="1554" max="1554" width="16.5703125" style="88" bestFit="1" customWidth="1"/>
    <col min="1555" max="1786" width="11.42578125" style="88"/>
    <col min="1787" max="1787" width="4" style="88" bestFit="1" customWidth="1"/>
    <col min="1788" max="1788" width="25.7109375" style="88" customWidth="1"/>
    <col min="1789" max="1789" width="16.7109375" style="88" customWidth="1"/>
    <col min="1790" max="1790" width="13.85546875" style="88" bestFit="1" customWidth="1"/>
    <col min="1791" max="1791" width="13.7109375" style="88" bestFit="1" customWidth="1"/>
    <col min="1792" max="1792" width="13.85546875" style="88" bestFit="1" customWidth="1"/>
    <col min="1793" max="1793" width="0" style="88" hidden="1" customWidth="1"/>
    <col min="1794" max="1794" width="13.42578125" style="88" customWidth="1"/>
    <col min="1795" max="1795" width="15.42578125" style="88" bestFit="1" customWidth="1"/>
    <col min="1796" max="1796" width="13.7109375" style="88" bestFit="1" customWidth="1"/>
    <col min="1797" max="1798" width="13.85546875" style="88" customWidth="1"/>
    <col min="1799" max="1799" width="17.28515625" style="88" customWidth="1"/>
    <col min="1800" max="1804" width="0" style="88" hidden="1" customWidth="1"/>
    <col min="1805" max="1805" width="15.140625" style="88" customWidth="1"/>
    <col min="1806" max="1806" width="20" style="88" bestFit="1" customWidth="1"/>
    <col min="1807" max="1807" width="18.42578125" style="88" bestFit="1" customWidth="1"/>
    <col min="1808" max="1808" width="12.42578125" style="88" bestFit="1" customWidth="1"/>
    <col min="1809" max="1809" width="11.42578125" style="88"/>
    <col min="1810" max="1810" width="16.5703125" style="88" bestFit="1" customWidth="1"/>
    <col min="1811" max="2042" width="11.42578125" style="88"/>
    <col min="2043" max="2043" width="4" style="88" bestFit="1" customWidth="1"/>
    <col min="2044" max="2044" width="25.7109375" style="88" customWidth="1"/>
    <col min="2045" max="2045" width="16.7109375" style="88" customWidth="1"/>
    <col min="2046" max="2046" width="13.85546875" style="88" bestFit="1" customWidth="1"/>
    <col min="2047" max="2047" width="13.7109375" style="88" bestFit="1" customWidth="1"/>
    <col min="2048" max="2048" width="13.85546875" style="88" bestFit="1" customWidth="1"/>
    <col min="2049" max="2049" width="0" style="88" hidden="1" customWidth="1"/>
    <col min="2050" max="2050" width="13.42578125" style="88" customWidth="1"/>
    <col min="2051" max="2051" width="15.42578125" style="88" bestFit="1" customWidth="1"/>
    <col min="2052" max="2052" width="13.7109375" style="88" bestFit="1" customWidth="1"/>
    <col min="2053" max="2054" width="13.85546875" style="88" customWidth="1"/>
    <col min="2055" max="2055" width="17.28515625" style="88" customWidth="1"/>
    <col min="2056" max="2060" width="0" style="88" hidden="1" customWidth="1"/>
    <col min="2061" max="2061" width="15.140625" style="88" customWidth="1"/>
    <col min="2062" max="2062" width="20" style="88" bestFit="1" customWidth="1"/>
    <col min="2063" max="2063" width="18.42578125" style="88" bestFit="1" customWidth="1"/>
    <col min="2064" max="2064" width="12.42578125" style="88" bestFit="1" customWidth="1"/>
    <col min="2065" max="2065" width="11.42578125" style="88"/>
    <col min="2066" max="2066" width="16.5703125" style="88" bestFit="1" customWidth="1"/>
    <col min="2067" max="2298" width="11.42578125" style="88"/>
    <col min="2299" max="2299" width="4" style="88" bestFit="1" customWidth="1"/>
    <col min="2300" max="2300" width="25.7109375" style="88" customWidth="1"/>
    <col min="2301" max="2301" width="16.7109375" style="88" customWidth="1"/>
    <col min="2302" max="2302" width="13.85546875" style="88" bestFit="1" customWidth="1"/>
    <col min="2303" max="2303" width="13.7109375" style="88" bestFit="1" customWidth="1"/>
    <col min="2304" max="2304" width="13.85546875" style="88" bestFit="1" customWidth="1"/>
    <col min="2305" max="2305" width="0" style="88" hidden="1" customWidth="1"/>
    <col min="2306" max="2306" width="13.42578125" style="88" customWidth="1"/>
    <col min="2307" max="2307" width="15.42578125" style="88" bestFit="1" customWidth="1"/>
    <col min="2308" max="2308" width="13.7109375" style="88" bestFit="1" customWidth="1"/>
    <col min="2309" max="2310" width="13.85546875" style="88" customWidth="1"/>
    <col min="2311" max="2311" width="17.28515625" style="88" customWidth="1"/>
    <col min="2312" max="2316" width="0" style="88" hidden="1" customWidth="1"/>
    <col min="2317" max="2317" width="15.140625" style="88" customWidth="1"/>
    <col min="2318" max="2318" width="20" style="88" bestFit="1" customWidth="1"/>
    <col min="2319" max="2319" width="18.42578125" style="88" bestFit="1" customWidth="1"/>
    <col min="2320" max="2320" width="12.42578125" style="88" bestFit="1" customWidth="1"/>
    <col min="2321" max="2321" width="11.42578125" style="88"/>
    <col min="2322" max="2322" width="16.5703125" style="88" bestFit="1" customWidth="1"/>
    <col min="2323" max="2554" width="11.42578125" style="88"/>
    <col min="2555" max="2555" width="4" style="88" bestFit="1" customWidth="1"/>
    <col min="2556" max="2556" width="25.7109375" style="88" customWidth="1"/>
    <col min="2557" max="2557" width="16.7109375" style="88" customWidth="1"/>
    <col min="2558" max="2558" width="13.85546875" style="88" bestFit="1" customWidth="1"/>
    <col min="2559" max="2559" width="13.7109375" style="88" bestFit="1" customWidth="1"/>
    <col min="2560" max="2560" width="13.85546875" style="88" bestFit="1" customWidth="1"/>
    <col min="2561" max="2561" width="0" style="88" hidden="1" customWidth="1"/>
    <col min="2562" max="2562" width="13.42578125" style="88" customWidth="1"/>
    <col min="2563" max="2563" width="15.42578125" style="88" bestFit="1" customWidth="1"/>
    <col min="2564" max="2564" width="13.7109375" style="88" bestFit="1" customWidth="1"/>
    <col min="2565" max="2566" width="13.85546875" style="88" customWidth="1"/>
    <col min="2567" max="2567" width="17.28515625" style="88" customWidth="1"/>
    <col min="2568" max="2572" width="0" style="88" hidden="1" customWidth="1"/>
    <col min="2573" max="2573" width="15.140625" style="88" customWidth="1"/>
    <col min="2574" max="2574" width="20" style="88" bestFit="1" customWidth="1"/>
    <col min="2575" max="2575" width="18.42578125" style="88" bestFit="1" customWidth="1"/>
    <col min="2576" max="2576" width="12.42578125" style="88" bestFit="1" customWidth="1"/>
    <col min="2577" max="2577" width="11.42578125" style="88"/>
    <col min="2578" max="2578" width="16.5703125" style="88" bestFit="1" customWidth="1"/>
    <col min="2579" max="2810" width="11.42578125" style="88"/>
    <col min="2811" max="2811" width="4" style="88" bestFit="1" customWidth="1"/>
    <col min="2812" max="2812" width="25.7109375" style="88" customWidth="1"/>
    <col min="2813" max="2813" width="16.7109375" style="88" customWidth="1"/>
    <col min="2814" max="2814" width="13.85546875" style="88" bestFit="1" customWidth="1"/>
    <col min="2815" max="2815" width="13.7109375" style="88" bestFit="1" customWidth="1"/>
    <col min="2816" max="2816" width="13.85546875" style="88" bestFit="1" customWidth="1"/>
    <col min="2817" max="2817" width="0" style="88" hidden="1" customWidth="1"/>
    <col min="2818" max="2818" width="13.42578125" style="88" customWidth="1"/>
    <col min="2819" max="2819" width="15.42578125" style="88" bestFit="1" customWidth="1"/>
    <col min="2820" max="2820" width="13.7109375" style="88" bestFit="1" customWidth="1"/>
    <col min="2821" max="2822" width="13.85546875" style="88" customWidth="1"/>
    <col min="2823" max="2823" width="17.28515625" style="88" customWidth="1"/>
    <col min="2824" max="2828" width="0" style="88" hidden="1" customWidth="1"/>
    <col min="2829" max="2829" width="15.140625" style="88" customWidth="1"/>
    <col min="2830" max="2830" width="20" style="88" bestFit="1" customWidth="1"/>
    <col min="2831" max="2831" width="18.42578125" style="88" bestFit="1" customWidth="1"/>
    <col min="2832" max="2832" width="12.42578125" style="88" bestFit="1" customWidth="1"/>
    <col min="2833" max="2833" width="11.42578125" style="88"/>
    <col min="2834" max="2834" width="16.5703125" style="88" bestFit="1" customWidth="1"/>
    <col min="2835" max="3066" width="11.42578125" style="88"/>
    <col min="3067" max="3067" width="4" style="88" bestFit="1" customWidth="1"/>
    <col min="3068" max="3068" width="25.7109375" style="88" customWidth="1"/>
    <col min="3069" max="3069" width="16.7109375" style="88" customWidth="1"/>
    <col min="3070" max="3070" width="13.85546875" style="88" bestFit="1" customWidth="1"/>
    <col min="3071" max="3071" width="13.7109375" style="88" bestFit="1" customWidth="1"/>
    <col min="3072" max="3072" width="13.85546875" style="88" bestFit="1" customWidth="1"/>
    <col min="3073" max="3073" width="0" style="88" hidden="1" customWidth="1"/>
    <col min="3074" max="3074" width="13.42578125" style="88" customWidth="1"/>
    <col min="3075" max="3075" width="15.42578125" style="88" bestFit="1" customWidth="1"/>
    <col min="3076" max="3076" width="13.7109375" style="88" bestFit="1" customWidth="1"/>
    <col min="3077" max="3078" width="13.85546875" style="88" customWidth="1"/>
    <col min="3079" max="3079" width="17.28515625" style="88" customWidth="1"/>
    <col min="3080" max="3084" width="0" style="88" hidden="1" customWidth="1"/>
    <col min="3085" max="3085" width="15.140625" style="88" customWidth="1"/>
    <col min="3086" max="3086" width="20" style="88" bestFit="1" customWidth="1"/>
    <col min="3087" max="3087" width="18.42578125" style="88" bestFit="1" customWidth="1"/>
    <col min="3088" max="3088" width="12.42578125" style="88" bestFit="1" customWidth="1"/>
    <col min="3089" max="3089" width="11.42578125" style="88"/>
    <col min="3090" max="3090" width="16.5703125" style="88" bestFit="1" customWidth="1"/>
    <col min="3091" max="3322" width="11.42578125" style="88"/>
    <col min="3323" max="3323" width="4" style="88" bestFit="1" customWidth="1"/>
    <col min="3324" max="3324" width="25.7109375" style="88" customWidth="1"/>
    <col min="3325" max="3325" width="16.7109375" style="88" customWidth="1"/>
    <col min="3326" max="3326" width="13.85546875" style="88" bestFit="1" customWidth="1"/>
    <col min="3327" max="3327" width="13.7109375" style="88" bestFit="1" customWidth="1"/>
    <col min="3328" max="3328" width="13.85546875" style="88" bestFit="1" customWidth="1"/>
    <col min="3329" max="3329" width="0" style="88" hidden="1" customWidth="1"/>
    <col min="3330" max="3330" width="13.42578125" style="88" customWidth="1"/>
    <col min="3331" max="3331" width="15.42578125" style="88" bestFit="1" customWidth="1"/>
    <col min="3332" max="3332" width="13.7109375" style="88" bestFit="1" customWidth="1"/>
    <col min="3333" max="3334" width="13.85546875" style="88" customWidth="1"/>
    <col min="3335" max="3335" width="17.28515625" style="88" customWidth="1"/>
    <col min="3336" max="3340" width="0" style="88" hidden="1" customWidth="1"/>
    <col min="3341" max="3341" width="15.140625" style="88" customWidth="1"/>
    <col min="3342" max="3342" width="20" style="88" bestFit="1" customWidth="1"/>
    <col min="3343" max="3343" width="18.42578125" style="88" bestFit="1" customWidth="1"/>
    <col min="3344" max="3344" width="12.42578125" style="88" bestFit="1" customWidth="1"/>
    <col min="3345" max="3345" width="11.42578125" style="88"/>
    <col min="3346" max="3346" width="16.5703125" style="88" bestFit="1" customWidth="1"/>
    <col min="3347" max="3578" width="11.42578125" style="88"/>
    <col min="3579" max="3579" width="4" style="88" bestFit="1" customWidth="1"/>
    <col min="3580" max="3580" width="25.7109375" style="88" customWidth="1"/>
    <col min="3581" max="3581" width="16.7109375" style="88" customWidth="1"/>
    <col min="3582" max="3582" width="13.85546875" style="88" bestFit="1" customWidth="1"/>
    <col min="3583" max="3583" width="13.7109375" style="88" bestFit="1" customWidth="1"/>
    <col min="3584" max="3584" width="13.85546875" style="88" bestFit="1" customWidth="1"/>
    <col min="3585" max="3585" width="0" style="88" hidden="1" customWidth="1"/>
    <col min="3586" max="3586" width="13.42578125" style="88" customWidth="1"/>
    <col min="3587" max="3587" width="15.42578125" style="88" bestFit="1" customWidth="1"/>
    <col min="3588" max="3588" width="13.7109375" style="88" bestFit="1" customWidth="1"/>
    <col min="3589" max="3590" width="13.85546875" style="88" customWidth="1"/>
    <col min="3591" max="3591" width="17.28515625" style="88" customWidth="1"/>
    <col min="3592" max="3596" width="0" style="88" hidden="1" customWidth="1"/>
    <col min="3597" max="3597" width="15.140625" style="88" customWidth="1"/>
    <col min="3598" max="3598" width="20" style="88" bestFit="1" customWidth="1"/>
    <col min="3599" max="3599" width="18.42578125" style="88" bestFit="1" customWidth="1"/>
    <col min="3600" max="3600" width="12.42578125" style="88" bestFit="1" customWidth="1"/>
    <col min="3601" max="3601" width="11.42578125" style="88"/>
    <col min="3602" max="3602" width="16.5703125" style="88" bestFit="1" customWidth="1"/>
    <col min="3603" max="3834" width="11.42578125" style="88"/>
    <col min="3835" max="3835" width="4" style="88" bestFit="1" customWidth="1"/>
    <col min="3836" max="3836" width="25.7109375" style="88" customWidth="1"/>
    <col min="3837" max="3837" width="16.7109375" style="88" customWidth="1"/>
    <col min="3838" max="3838" width="13.85546875" style="88" bestFit="1" customWidth="1"/>
    <col min="3839" max="3839" width="13.7109375" style="88" bestFit="1" customWidth="1"/>
    <col min="3840" max="3840" width="13.85546875" style="88" bestFit="1" customWidth="1"/>
    <col min="3841" max="3841" width="0" style="88" hidden="1" customWidth="1"/>
    <col min="3842" max="3842" width="13.42578125" style="88" customWidth="1"/>
    <col min="3843" max="3843" width="15.42578125" style="88" bestFit="1" customWidth="1"/>
    <col min="3844" max="3844" width="13.7109375" style="88" bestFit="1" customWidth="1"/>
    <col min="3845" max="3846" width="13.85546875" style="88" customWidth="1"/>
    <col min="3847" max="3847" width="17.28515625" style="88" customWidth="1"/>
    <col min="3848" max="3852" width="0" style="88" hidden="1" customWidth="1"/>
    <col min="3853" max="3853" width="15.140625" style="88" customWidth="1"/>
    <col min="3854" max="3854" width="20" style="88" bestFit="1" customWidth="1"/>
    <col min="3855" max="3855" width="18.42578125" style="88" bestFit="1" customWidth="1"/>
    <col min="3856" max="3856" width="12.42578125" style="88" bestFit="1" customWidth="1"/>
    <col min="3857" max="3857" width="11.42578125" style="88"/>
    <col min="3858" max="3858" width="16.5703125" style="88" bestFit="1" customWidth="1"/>
    <col min="3859" max="4090" width="11.42578125" style="88"/>
    <col min="4091" max="4091" width="4" style="88" bestFit="1" customWidth="1"/>
    <col min="4092" max="4092" width="25.7109375" style="88" customWidth="1"/>
    <col min="4093" max="4093" width="16.7109375" style="88" customWidth="1"/>
    <col min="4094" max="4094" width="13.85546875" style="88" bestFit="1" customWidth="1"/>
    <col min="4095" max="4095" width="13.7109375" style="88" bestFit="1" customWidth="1"/>
    <col min="4096" max="4096" width="13.85546875" style="88" bestFit="1" customWidth="1"/>
    <col min="4097" max="4097" width="0" style="88" hidden="1" customWidth="1"/>
    <col min="4098" max="4098" width="13.42578125" style="88" customWidth="1"/>
    <col min="4099" max="4099" width="15.42578125" style="88" bestFit="1" customWidth="1"/>
    <col min="4100" max="4100" width="13.7109375" style="88" bestFit="1" customWidth="1"/>
    <col min="4101" max="4102" width="13.85546875" style="88" customWidth="1"/>
    <col min="4103" max="4103" width="17.28515625" style="88" customWidth="1"/>
    <col min="4104" max="4108" width="0" style="88" hidden="1" customWidth="1"/>
    <col min="4109" max="4109" width="15.140625" style="88" customWidth="1"/>
    <col min="4110" max="4110" width="20" style="88" bestFit="1" customWidth="1"/>
    <col min="4111" max="4111" width="18.42578125" style="88" bestFit="1" customWidth="1"/>
    <col min="4112" max="4112" width="12.42578125" style="88" bestFit="1" customWidth="1"/>
    <col min="4113" max="4113" width="11.42578125" style="88"/>
    <col min="4114" max="4114" width="16.5703125" style="88" bestFit="1" customWidth="1"/>
    <col min="4115" max="4346" width="11.42578125" style="88"/>
    <col min="4347" max="4347" width="4" style="88" bestFit="1" customWidth="1"/>
    <col min="4348" max="4348" width="25.7109375" style="88" customWidth="1"/>
    <col min="4349" max="4349" width="16.7109375" style="88" customWidth="1"/>
    <col min="4350" max="4350" width="13.85546875" style="88" bestFit="1" customWidth="1"/>
    <col min="4351" max="4351" width="13.7109375" style="88" bestFit="1" customWidth="1"/>
    <col min="4352" max="4352" width="13.85546875" style="88" bestFit="1" customWidth="1"/>
    <col min="4353" max="4353" width="0" style="88" hidden="1" customWidth="1"/>
    <col min="4354" max="4354" width="13.42578125" style="88" customWidth="1"/>
    <col min="4355" max="4355" width="15.42578125" style="88" bestFit="1" customWidth="1"/>
    <col min="4356" max="4356" width="13.7109375" style="88" bestFit="1" customWidth="1"/>
    <col min="4357" max="4358" width="13.85546875" style="88" customWidth="1"/>
    <col min="4359" max="4359" width="17.28515625" style="88" customWidth="1"/>
    <col min="4360" max="4364" width="0" style="88" hidden="1" customWidth="1"/>
    <col min="4365" max="4365" width="15.140625" style="88" customWidth="1"/>
    <col min="4366" max="4366" width="20" style="88" bestFit="1" customWidth="1"/>
    <col min="4367" max="4367" width="18.42578125" style="88" bestFit="1" customWidth="1"/>
    <col min="4368" max="4368" width="12.42578125" style="88" bestFit="1" customWidth="1"/>
    <col min="4369" max="4369" width="11.42578125" style="88"/>
    <col min="4370" max="4370" width="16.5703125" style="88" bestFit="1" customWidth="1"/>
    <col min="4371" max="4602" width="11.42578125" style="88"/>
    <col min="4603" max="4603" width="4" style="88" bestFit="1" customWidth="1"/>
    <col min="4604" max="4604" width="25.7109375" style="88" customWidth="1"/>
    <col min="4605" max="4605" width="16.7109375" style="88" customWidth="1"/>
    <col min="4606" max="4606" width="13.85546875" style="88" bestFit="1" customWidth="1"/>
    <col min="4607" max="4607" width="13.7109375" style="88" bestFit="1" customWidth="1"/>
    <col min="4608" max="4608" width="13.85546875" style="88" bestFit="1" customWidth="1"/>
    <col min="4609" max="4609" width="0" style="88" hidden="1" customWidth="1"/>
    <col min="4610" max="4610" width="13.42578125" style="88" customWidth="1"/>
    <col min="4611" max="4611" width="15.42578125" style="88" bestFit="1" customWidth="1"/>
    <col min="4612" max="4612" width="13.7109375" style="88" bestFit="1" customWidth="1"/>
    <col min="4613" max="4614" width="13.85546875" style="88" customWidth="1"/>
    <col min="4615" max="4615" width="17.28515625" style="88" customWidth="1"/>
    <col min="4616" max="4620" width="0" style="88" hidden="1" customWidth="1"/>
    <col min="4621" max="4621" width="15.140625" style="88" customWidth="1"/>
    <col min="4622" max="4622" width="20" style="88" bestFit="1" customWidth="1"/>
    <col min="4623" max="4623" width="18.42578125" style="88" bestFit="1" customWidth="1"/>
    <col min="4624" max="4624" width="12.42578125" style="88" bestFit="1" customWidth="1"/>
    <col min="4625" max="4625" width="11.42578125" style="88"/>
    <col min="4626" max="4626" width="16.5703125" style="88" bestFit="1" customWidth="1"/>
    <col min="4627" max="4858" width="11.42578125" style="88"/>
    <col min="4859" max="4859" width="4" style="88" bestFit="1" customWidth="1"/>
    <col min="4860" max="4860" width="25.7109375" style="88" customWidth="1"/>
    <col min="4861" max="4861" width="16.7109375" style="88" customWidth="1"/>
    <col min="4862" max="4862" width="13.85546875" style="88" bestFit="1" customWidth="1"/>
    <col min="4863" max="4863" width="13.7109375" style="88" bestFit="1" customWidth="1"/>
    <col min="4864" max="4864" width="13.85546875" style="88" bestFit="1" customWidth="1"/>
    <col min="4865" max="4865" width="0" style="88" hidden="1" customWidth="1"/>
    <col min="4866" max="4866" width="13.42578125" style="88" customWidth="1"/>
    <col min="4867" max="4867" width="15.42578125" style="88" bestFit="1" customWidth="1"/>
    <col min="4868" max="4868" width="13.7109375" style="88" bestFit="1" customWidth="1"/>
    <col min="4869" max="4870" width="13.85546875" style="88" customWidth="1"/>
    <col min="4871" max="4871" width="17.28515625" style="88" customWidth="1"/>
    <col min="4872" max="4876" width="0" style="88" hidden="1" customWidth="1"/>
    <col min="4877" max="4877" width="15.140625" style="88" customWidth="1"/>
    <col min="4878" max="4878" width="20" style="88" bestFit="1" customWidth="1"/>
    <col min="4879" max="4879" width="18.42578125" style="88" bestFit="1" customWidth="1"/>
    <col min="4880" max="4880" width="12.42578125" style="88" bestFit="1" customWidth="1"/>
    <col min="4881" max="4881" width="11.42578125" style="88"/>
    <col min="4882" max="4882" width="16.5703125" style="88" bestFit="1" customWidth="1"/>
    <col min="4883" max="5114" width="11.42578125" style="88"/>
    <col min="5115" max="5115" width="4" style="88" bestFit="1" customWidth="1"/>
    <col min="5116" max="5116" width="25.7109375" style="88" customWidth="1"/>
    <col min="5117" max="5117" width="16.7109375" style="88" customWidth="1"/>
    <col min="5118" max="5118" width="13.85546875" style="88" bestFit="1" customWidth="1"/>
    <col min="5119" max="5119" width="13.7109375" style="88" bestFit="1" customWidth="1"/>
    <col min="5120" max="5120" width="13.85546875" style="88" bestFit="1" customWidth="1"/>
    <col min="5121" max="5121" width="0" style="88" hidden="1" customWidth="1"/>
    <col min="5122" max="5122" width="13.42578125" style="88" customWidth="1"/>
    <col min="5123" max="5123" width="15.42578125" style="88" bestFit="1" customWidth="1"/>
    <col min="5124" max="5124" width="13.7109375" style="88" bestFit="1" customWidth="1"/>
    <col min="5125" max="5126" width="13.85546875" style="88" customWidth="1"/>
    <col min="5127" max="5127" width="17.28515625" style="88" customWidth="1"/>
    <col min="5128" max="5132" width="0" style="88" hidden="1" customWidth="1"/>
    <col min="5133" max="5133" width="15.140625" style="88" customWidth="1"/>
    <col min="5134" max="5134" width="20" style="88" bestFit="1" customWidth="1"/>
    <col min="5135" max="5135" width="18.42578125" style="88" bestFit="1" customWidth="1"/>
    <col min="5136" max="5136" width="12.42578125" style="88" bestFit="1" customWidth="1"/>
    <col min="5137" max="5137" width="11.42578125" style="88"/>
    <col min="5138" max="5138" width="16.5703125" style="88" bestFit="1" customWidth="1"/>
    <col min="5139" max="5370" width="11.42578125" style="88"/>
    <col min="5371" max="5371" width="4" style="88" bestFit="1" customWidth="1"/>
    <col min="5372" max="5372" width="25.7109375" style="88" customWidth="1"/>
    <col min="5373" max="5373" width="16.7109375" style="88" customWidth="1"/>
    <col min="5374" max="5374" width="13.85546875" style="88" bestFit="1" customWidth="1"/>
    <col min="5375" max="5375" width="13.7109375" style="88" bestFit="1" customWidth="1"/>
    <col min="5376" max="5376" width="13.85546875" style="88" bestFit="1" customWidth="1"/>
    <col min="5377" max="5377" width="0" style="88" hidden="1" customWidth="1"/>
    <col min="5378" max="5378" width="13.42578125" style="88" customWidth="1"/>
    <col min="5379" max="5379" width="15.42578125" style="88" bestFit="1" customWidth="1"/>
    <col min="5380" max="5380" width="13.7109375" style="88" bestFit="1" customWidth="1"/>
    <col min="5381" max="5382" width="13.85546875" style="88" customWidth="1"/>
    <col min="5383" max="5383" width="17.28515625" style="88" customWidth="1"/>
    <col min="5384" max="5388" width="0" style="88" hidden="1" customWidth="1"/>
    <col min="5389" max="5389" width="15.140625" style="88" customWidth="1"/>
    <col min="5390" max="5390" width="20" style="88" bestFit="1" customWidth="1"/>
    <col min="5391" max="5391" width="18.42578125" style="88" bestFit="1" customWidth="1"/>
    <col min="5392" max="5392" width="12.42578125" style="88" bestFit="1" customWidth="1"/>
    <col min="5393" max="5393" width="11.42578125" style="88"/>
    <col min="5394" max="5394" width="16.5703125" style="88" bestFit="1" customWidth="1"/>
    <col min="5395" max="5626" width="11.42578125" style="88"/>
    <col min="5627" max="5627" width="4" style="88" bestFit="1" customWidth="1"/>
    <col min="5628" max="5628" width="25.7109375" style="88" customWidth="1"/>
    <col min="5629" max="5629" width="16.7109375" style="88" customWidth="1"/>
    <col min="5630" max="5630" width="13.85546875" style="88" bestFit="1" customWidth="1"/>
    <col min="5631" max="5631" width="13.7109375" style="88" bestFit="1" customWidth="1"/>
    <col min="5632" max="5632" width="13.85546875" style="88" bestFit="1" customWidth="1"/>
    <col min="5633" max="5633" width="0" style="88" hidden="1" customWidth="1"/>
    <col min="5634" max="5634" width="13.42578125" style="88" customWidth="1"/>
    <col min="5635" max="5635" width="15.42578125" style="88" bestFit="1" customWidth="1"/>
    <col min="5636" max="5636" width="13.7109375" style="88" bestFit="1" customWidth="1"/>
    <col min="5637" max="5638" width="13.85546875" style="88" customWidth="1"/>
    <col min="5639" max="5639" width="17.28515625" style="88" customWidth="1"/>
    <col min="5640" max="5644" width="0" style="88" hidden="1" customWidth="1"/>
    <col min="5645" max="5645" width="15.140625" style="88" customWidth="1"/>
    <col min="5646" max="5646" width="20" style="88" bestFit="1" customWidth="1"/>
    <col min="5647" max="5647" width="18.42578125" style="88" bestFit="1" customWidth="1"/>
    <col min="5648" max="5648" width="12.42578125" style="88" bestFit="1" customWidth="1"/>
    <col min="5649" max="5649" width="11.42578125" style="88"/>
    <col min="5650" max="5650" width="16.5703125" style="88" bestFit="1" customWidth="1"/>
    <col min="5651" max="5882" width="11.42578125" style="88"/>
    <col min="5883" max="5883" width="4" style="88" bestFit="1" customWidth="1"/>
    <col min="5884" max="5884" width="25.7109375" style="88" customWidth="1"/>
    <col min="5885" max="5885" width="16.7109375" style="88" customWidth="1"/>
    <col min="5886" max="5886" width="13.85546875" style="88" bestFit="1" customWidth="1"/>
    <col min="5887" max="5887" width="13.7109375" style="88" bestFit="1" customWidth="1"/>
    <col min="5888" max="5888" width="13.85546875" style="88" bestFit="1" customWidth="1"/>
    <col min="5889" max="5889" width="0" style="88" hidden="1" customWidth="1"/>
    <col min="5890" max="5890" width="13.42578125" style="88" customWidth="1"/>
    <col min="5891" max="5891" width="15.42578125" style="88" bestFit="1" customWidth="1"/>
    <col min="5892" max="5892" width="13.7109375" style="88" bestFit="1" customWidth="1"/>
    <col min="5893" max="5894" width="13.85546875" style="88" customWidth="1"/>
    <col min="5895" max="5895" width="17.28515625" style="88" customWidth="1"/>
    <col min="5896" max="5900" width="0" style="88" hidden="1" customWidth="1"/>
    <col min="5901" max="5901" width="15.140625" style="88" customWidth="1"/>
    <col min="5902" max="5902" width="20" style="88" bestFit="1" customWidth="1"/>
    <col min="5903" max="5903" width="18.42578125" style="88" bestFit="1" customWidth="1"/>
    <col min="5904" max="5904" width="12.42578125" style="88" bestFit="1" customWidth="1"/>
    <col min="5905" max="5905" width="11.42578125" style="88"/>
    <col min="5906" max="5906" width="16.5703125" style="88" bestFit="1" customWidth="1"/>
    <col min="5907" max="6138" width="11.42578125" style="88"/>
    <col min="6139" max="6139" width="4" style="88" bestFit="1" customWidth="1"/>
    <col min="6140" max="6140" width="25.7109375" style="88" customWidth="1"/>
    <col min="6141" max="6141" width="16.7109375" style="88" customWidth="1"/>
    <col min="6142" max="6142" width="13.85546875" style="88" bestFit="1" customWidth="1"/>
    <col min="6143" max="6143" width="13.7109375" style="88" bestFit="1" customWidth="1"/>
    <col min="6144" max="6144" width="13.85546875" style="88" bestFit="1" customWidth="1"/>
    <col min="6145" max="6145" width="0" style="88" hidden="1" customWidth="1"/>
    <col min="6146" max="6146" width="13.42578125" style="88" customWidth="1"/>
    <col min="6147" max="6147" width="15.42578125" style="88" bestFit="1" customWidth="1"/>
    <col min="6148" max="6148" width="13.7109375" style="88" bestFit="1" customWidth="1"/>
    <col min="6149" max="6150" width="13.85546875" style="88" customWidth="1"/>
    <col min="6151" max="6151" width="17.28515625" style="88" customWidth="1"/>
    <col min="6152" max="6156" width="0" style="88" hidden="1" customWidth="1"/>
    <col min="6157" max="6157" width="15.140625" style="88" customWidth="1"/>
    <col min="6158" max="6158" width="20" style="88" bestFit="1" customWidth="1"/>
    <col min="6159" max="6159" width="18.42578125" style="88" bestFit="1" customWidth="1"/>
    <col min="6160" max="6160" width="12.42578125" style="88" bestFit="1" customWidth="1"/>
    <col min="6161" max="6161" width="11.42578125" style="88"/>
    <col min="6162" max="6162" width="16.5703125" style="88" bestFit="1" customWidth="1"/>
    <col min="6163" max="6394" width="11.42578125" style="88"/>
    <col min="6395" max="6395" width="4" style="88" bestFit="1" customWidth="1"/>
    <col min="6396" max="6396" width="25.7109375" style="88" customWidth="1"/>
    <col min="6397" max="6397" width="16.7109375" style="88" customWidth="1"/>
    <col min="6398" max="6398" width="13.85546875" style="88" bestFit="1" customWidth="1"/>
    <col min="6399" max="6399" width="13.7109375" style="88" bestFit="1" customWidth="1"/>
    <col min="6400" max="6400" width="13.85546875" style="88" bestFit="1" customWidth="1"/>
    <col min="6401" max="6401" width="0" style="88" hidden="1" customWidth="1"/>
    <col min="6402" max="6402" width="13.42578125" style="88" customWidth="1"/>
    <col min="6403" max="6403" width="15.42578125" style="88" bestFit="1" customWidth="1"/>
    <col min="6404" max="6404" width="13.7109375" style="88" bestFit="1" customWidth="1"/>
    <col min="6405" max="6406" width="13.85546875" style="88" customWidth="1"/>
    <col min="6407" max="6407" width="17.28515625" style="88" customWidth="1"/>
    <col min="6408" max="6412" width="0" style="88" hidden="1" customWidth="1"/>
    <col min="6413" max="6413" width="15.140625" style="88" customWidth="1"/>
    <col min="6414" max="6414" width="20" style="88" bestFit="1" customWidth="1"/>
    <col min="6415" max="6415" width="18.42578125" style="88" bestFit="1" customWidth="1"/>
    <col min="6416" max="6416" width="12.42578125" style="88" bestFit="1" customWidth="1"/>
    <col min="6417" max="6417" width="11.42578125" style="88"/>
    <col min="6418" max="6418" width="16.5703125" style="88" bestFit="1" customWidth="1"/>
    <col min="6419" max="6650" width="11.42578125" style="88"/>
    <col min="6651" max="6651" width="4" style="88" bestFit="1" customWidth="1"/>
    <col min="6652" max="6652" width="25.7109375" style="88" customWidth="1"/>
    <col min="6653" max="6653" width="16.7109375" style="88" customWidth="1"/>
    <col min="6654" max="6654" width="13.85546875" style="88" bestFit="1" customWidth="1"/>
    <col min="6655" max="6655" width="13.7109375" style="88" bestFit="1" customWidth="1"/>
    <col min="6656" max="6656" width="13.85546875" style="88" bestFit="1" customWidth="1"/>
    <col min="6657" max="6657" width="0" style="88" hidden="1" customWidth="1"/>
    <col min="6658" max="6658" width="13.42578125" style="88" customWidth="1"/>
    <col min="6659" max="6659" width="15.42578125" style="88" bestFit="1" customWidth="1"/>
    <col min="6660" max="6660" width="13.7109375" style="88" bestFit="1" customWidth="1"/>
    <col min="6661" max="6662" width="13.85546875" style="88" customWidth="1"/>
    <col min="6663" max="6663" width="17.28515625" style="88" customWidth="1"/>
    <col min="6664" max="6668" width="0" style="88" hidden="1" customWidth="1"/>
    <col min="6669" max="6669" width="15.140625" style="88" customWidth="1"/>
    <col min="6670" max="6670" width="20" style="88" bestFit="1" customWidth="1"/>
    <col min="6671" max="6671" width="18.42578125" style="88" bestFit="1" customWidth="1"/>
    <col min="6672" max="6672" width="12.42578125" style="88" bestFit="1" customWidth="1"/>
    <col min="6673" max="6673" width="11.42578125" style="88"/>
    <col min="6674" max="6674" width="16.5703125" style="88" bestFit="1" customWidth="1"/>
    <col min="6675" max="6906" width="11.42578125" style="88"/>
    <col min="6907" max="6907" width="4" style="88" bestFit="1" customWidth="1"/>
    <col min="6908" max="6908" width="25.7109375" style="88" customWidth="1"/>
    <col min="6909" max="6909" width="16.7109375" style="88" customWidth="1"/>
    <col min="6910" max="6910" width="13.85546875" style="88" bestFit="1" customWidth="1"/>
    <col min="6911" max="6911" width="13.7109375" style="88" bestFit="1" customWidth="1"/>
    <col min="6912" max="6912" width="13.85546875" style="88" bestFit="1" customWidth="1"/>
    <col min="6913" max="6913" width="0" style="88" hidden="1" customWidth="1"/>
    <col min="6914" max="6914" width="13.42578125" style="88" customWidth="1"/>
    <col min="6915" max="6915" width="15.42578125" style="88" bestFit="1" customWidth="1"/>
    <col min="6916" max="6916" width="13.7109375" style="88" bestFit="1" customWidth="1"/>
    <col min="6917" max="6918" width="13.85546875" style="88" customWidth="1"/>
    <col min="6919" max="6919" width="17.28515625" style="88" customWidth="1"/>
    <col min="6920" max="6924" width="0" style="88" hidden="1" customWidth="1"/>
    <col min="6925" max="6925" width="15.140625" style="88" customWidth="1"/>
    <col min="6926" max="6926" width="20" style="88" bestFit="1" customWidth="1"/>
    <col min="6927" max="6927" width="18.42578125" style="88" bestFit="1" customWidth="1"/>
    <col min="6928" max="6928" width="12.42578125" style="88" bestFit="1" customWidth="1"/>
    <col min="6929" max="6929" width="11.42578125" style="88"/>
    <col min="6930" max="6930" width="16.5703125" style="88" bestFit="1" customWidth="1"/>
    <col min="6931" max="7162" width="11.42578125" style="88"/>
    <col min="7163" max="7163" width="4" style="88" bestFit="1" customWidth="1"/>
    <col min="7164" max="7164" width="25.7109375" style="88" customWidth="1"/>
    <col min="7165" max="7165" width="16.7109375" style="88" customWidth="1"/>
    <col min="7166" max="7166" width="13.85546875" style="88" bestFit="1" customWidth="1"/>
    <col min="7167" max="7167" width="13.7109375" style="88" bestFit="1" customWidth="1"/>
    <col min="7168" max="7168" width="13.85546875" style="88" bestFit="1" customWidth="1"/>
    <col min="7169" max="7169" width="0" style="88" hidden="1" customWidth="1"/>
    <col min="7170" max="7170" width="13.42578125" style="88" customWidth="1"/>
    <col min="7171" max="7171" width="15.42578125" style="88" bestFit="1" customWidth="1"/>
    <col min="7172" max="7172" width="13.7109375" style="88" bestFit="1" customWidth="1"/>
    <col min="7173" max="7174" width="13.85546875" style="88" customWidth="1"/>
    <col min="7175" max="7175" width="17.28515625" style="88" customWidth="1"/>
    <col min="7176" max="7180" width="0" style="88" hidden="1" customWidth="1"/>
    <col min="7181" max="7181" width="15.140625" style="88" customWidth="1"/>
    <col min="7182" max="7182" width="20" style="88" bestFit="1" customWidth="1"/>
    <col min="7183" max="7183" width="18.42578125" style="88" bestFit="1" customWidth="1"/>
    <col min="7184" max="7184" width="12.42578125" style="88" bestFit="1" customWidth="1"/>
    <col min="7185" max="7185" width="11.42578125" style="88"/>
    <col min="7186" max="7186" width="16.5703125" style="88" bestFit="1" customWidth="1"/>
    <col min="7187" max="7418" width="11.42578125" style="88"/>
    <col min="7419" max="7419" width="4" style="88" bestFit="1" customWidth="1"/>
    <col min="7420" max="7420" width="25.7109375" style="88" customWidth="1"/>
    <col min="7421" max="7421" width="16.7109375" style="88" customWidth="1"/>
    <col min="7422" max="7422" width="13.85546875" style="88" bestFit="1" customWidth="1"/>
    <col min="7423" max="7423" width="13.7109375" style="88" bestFit="1" customWidth="1"/>
    <col min="7424" max="7424" width="13.85546875" style="88" bestFit="1" customWidth="1"/>
    <col min="7425" max="7425" width="0" style="88" hidden="1" customWidth="1"/>
    <col min="7426" max="7426" width="13.42578125" style="88" customWidth="1"/>
    <col min="7427" max="7427" width="15.42578125" style="88" bestFit="1" customWidth="1"/>
    <col min="7428" max="7428" width="13.7109375" style="88" bestFit="1" customWidth="1"/>
    <col min="7429" max="7430" width="13.85546875" style="88" customWidth="1"/>
    <col min="7431" max="7431" width="17.28515625" style="88" customWidth="1"/>
    <col min="7432" max="7436" width="0" style="88" hidden="1" customWidth="1"/>
    <col min="7437" max="7437" width="15.140625" style="88" customWidth="1"/>
    <col min="7438" max="7438" width="20" style="88" bestFit="1" customWidth="1"/>
    <col min="7439" max="7439" width="18.42578125" style="88" bestFit="1" customWidth="1"/>
    <col min="7440" max="7440" width="12.42578125" style="88" bestFit="1" customWidth="1"/>
    <col min="7441" max="7441" width="11.42578125" style="88"/>
    <col min="7442" max="7442" width="16.5703125" style="88" bestFit="1" customWidth="1"/>
    <col min="7443" max="7674" width="11.42578125" style="88"/>
    <col min="7675" max="7675" width="4" style="88" bestFit="1" customWidth="1"/>
    <col min="7676" max="7676" width="25.7109375" style="88" customWidth="1"/>
    <col min="7677" max="7677" width="16.7109375" style="88" customWidth="1"/>
    <col min="7678" max="7678" width="13.85546875" style="88" bestFit="1" customWidth="1"/>
    <col min="7679" max="7679" width="13.7109375" style="88" bestFit="1" customWidth="1"/>
    <col min="7680" max="7680" width="13.85546875" style="88" bestFit="1" customWidth="1"/>
    <col min="7681" max="7681" width="0" style="88" hidden="1" customWidth="1"/>
    <col min="7682" max="7682" width="13.42578125" style="88" customWidth="1"/>
    <col min="7683" max="7683" width="15.42578125" style="88" bestFit="1" customWidth="1"/>
    <col min="7684" max="7684" width="13.7109375" style="88" bestFit="1" customWidth="1"/>
    <col min="7685" max="7686" width="13.85546875" style="88" customWidth="1"/>
    <col min="7687" max="7687" width="17.28515625" style="88" customWidth="1"/>
    <col min="7688" max="7692" width="0" style="88" hidden="1" customWidth="1"/>
    <col min="7693" max="7693" width="15.140625" style="88" customWidth="1"/>
    <col min="7694" max="7694" width="20" style="88" bestFit="1" customWidth="1"/>
    <col min="7695" max="7695" width="18.42578125" style="88" bestFit="1" customWidth="1"/>
    <col min="7696" max="7696" width="12.42578125" style="88" bestFit="1" customWidth="1"/>
    <col min="7697" max="7697" width="11.42578125" style="88"/>
    <col min="7698" max="7698" width="16.5703125" style="88" bestFit="1" customWidth="1"/>
    <col min="7699" max="7930" width="11.42578125" style="88"/>
    <col min="7931" max="7931" width="4" style="88" bestFit="1" customWidth="1"/>
    <col min="7932" max="7932" width="25.7109375" style="88" customWidth="1"/>
    <col min="7933" max="7933" width="16.7109375" style="88" customWidth="1"/>
    <col min="7934" max="7934" width="13.85546875" style="88" bestFit="1" customWidth="1"/>
    <col min="7935" max="7935" width="13.7109375" style="88" bestFit="1" customWidth="1"/>
    <col min="7936" max="7936" width="13.85546875" style="88" bestFit="1" customWidth="1"/>
    <col min="7937" max="7937" width="0" style="88" hidden="1" customWidth="1"/>
    <col min="7938" max="7938" width="13.42578125" style="88" customWidth="1"/>
    <col min="7939" max="7939" width="15.42578125" style="88" bestFit="1" customWidth="1"/>
    <col min="7940" max="7940" width="13.7109375" style="88" bestFit="1" customWidth="1"/>
    <col min="7941" max="7942" width="13.85546875" style="88" customWidth="1"/>
    <col min="7943" max="7943" width="17.28515625" style="88" customWidth="1"/>
    <col min="7944" max="7948" width="0" style="88" hidden="1" customWidth="1"/>
    <col min="7949" max="7949" width="15.140625" style="88" customWidth="1"/>
    <col min="7950" max="7950" width="20" style="88" bestFit="1" customWidth="1"/>
    <col min="7951" max="7951" width="18.42578125" style="88" bestFit="1" customWidth="1"/>
    <col min="7952" max="7952" width="12.42578125" style="88" bestFit="1" customWidth="1"/>
    <col min="7953" max="7953" width="11.42578125" style="88"/>
    <col min="7954" max="7954" width="16.5703125" style="88" bestFit="1" customWidth="1"/>
    <col min="7955" max="8186" width="11.42578125" style="88"/>
    <col min="8187" max="8187" width="4" style="88" bestFit="1" customWidth="1"/>
    <col min="8188" max="8188" width="25.7109375" style="88" customWidth="1"/>
    <col min="8189" max="8189" width="16.7109375" style="88" customWidth="1"/>
    <col min="8190" max="8190" width="13.85546875" style="88" bestFit="1" customWidth="1"/>
    <col min="8191" max="8191" width="13.7109375" style="88" bestFit="1" customWidth="1"/>
    <col min="8192" max="8192" width="13.85546875" style="88" bestFit="1" customWidth="1"/>
    <col min="8193" max="8193" width="0" style="88" hidden="1" customWidth="1"/>
    <col min="8194" max="8194" width="13.42578125" style="88" customWidth="1"/>
    <col min="8195" max="8195" width="15.42578125" style="88" bestFit="1" customWidth="1"/>
    <col min="8196" max="8196" width="13.7109375" style="88" bestFit="1" customWidth="1"/>
    <col min="8197" max="8198" width="13.85546875" style="88" customWidth="1"/>
    <col min="8199" max="8199" width="17.28515625" style="88" customWidth="1"/>
    <col min="8200" max="8204" width="0" style="88" hidden="1" customWidth="1"/>
    <col min="8205" max="8205" width="15.140625" style="88" customWidth="1"/>
    <col min="8206" max="8206" width="20" style="88" bestFit="1" customWidth="1"/>
    <col min="8207" max="8207" width="18.42578125" style="88" bestFit="1" customWidth="1"/>
    <col min="8208" max="8208" width="12.42578125" style="88" bestFit="1" customWidth="1"/>
    <col min="8209" max="8209" width="11.42578125" style="88"/>
    <col min="8210" max="8210" width="16.5703125" style="88" bestFit="1" customWidth="1"/>
    <col min="8211" max="8442" width="11.42578125" style="88"/>
    <col min="8443" max="8443" width="4" style="88" bestFit="1" customWidth="1"/>
    <col min="8444" max="8444" width="25.7109375" style="88" customWidth="1"/>
    <col min="8445" max="8445" width="16.7109375" style="88" customWidth="1"/>
    <col min="8446" max="8446" width="13.85546875" style="88" bestFit="1" customWidth="1"/>
    <col min="8447" max="8447" width="13.7109375" style="88" bestFit="1" customWidth="1"/>
    <col min="8448" max="8448" width="13.85546875" style="88" bestFit="1" customWidth="1"/>
    <col min="8449" max="8449" width="0" style="88" hidden="1" customWidth="1"/>
    <col min="8450" max="8450" width="13.42578125" style="88" customWidth="1"/>
    <col min="8451" max="8451" width="15.42578125" style="88" bestFit="1" customWidth="1"/>
    <col min="8452" max="8452" width="13.7109375" style="88" bestFit="1" customWidth="1"/>
    <col min="8453" max="8454" width="13.85546875" style="88" customWidth="1"/>
    <col min="8455" max="8455" width="17.28515625" style="88" customWidth="1"/>
    <col min="8456" max="8460" width="0" style="88" hidden="1" customWidth="1"/>
    <col min="8461" max="8461" width="15.140625" style="88" customWidth="1"/>
    <col min="8462" max="8462" width="20" style="88" bestFit="1" customWidth="1"/>
    <col min="8463" max="8463" width="18.42578125" style="88" bestFit="1" customWidth="1"/>
    <col min="8464" max="8464" width="12.42578125" style="88" bestFit="1" customWidth="1"/>
    <col min="8465" max="8465" width="11.42578125" style="88"/>
    <col min="8466" max="8466" width="16.5703125" style="88" bestFit="1" customWidth="1"/>
    <col min="8467" max="8698" width="11.42578125" style="88"/>
    <col min="8699" max="8699" width="4" style="88" bestFit="1" customWidth="1"/>
    <col min="8700" max="8700" width="25.7109375" style="88" customWidth="1"/>
    <col min="8701" max="8701" width="16.7109375" style="88" customWidth="1"/>
    <col min="8702" max="8702" width="13.85546875" style="88" bestFit="1" customWidth="1"/>
    <col min="8703" max="8703" width="13.7109375" style="88" bestFit="1" customWidth="1"/>
    <col min="8704" max="8704" width="13.85546875" style="88" bestFit="1" customWidth="1"/>
    <col min="8705" max="8705" width="0" style="88" hidden="1" customWidth="1"/>
    <col min="8706" max="8706" width="13.42578125" style="88" customWidth="1"/>
    <col min="8707" max="8707" width="15.42578125" style="88" bestFit="1" customWidth="1"/>
    <col min="8708" max="8708" width="13.7109375" style="88" bestFit="1" customWidth="1"/>
    <col min="8709" max="8710" width="13.85546875" style="88" customWidth="1"/>
    <col min="8711" max="8711" width="17.28515625" style="88" customWidth="1"/>
    <col min="8712" max="8716" width="0" style="88" hidden="1" customWidth="1"/>
    <col min="8717" max="8717" width="15.140625" style="88" customWidth="1"/>
    <col min="8718" max="8718" width="20" style="88" bestFit="1" customWidth="1"/>
    <col min="8719" max="8719" width="18.42578125" style="88" bestFit="1" customWidth="1"/>
    <col min="8720" max="8720" width="12.42578125" style="88" bestFit="1" customWidth="1"/>
    <col min="8721" max="8721" width="11.42578125" style="88"/>
    <col min="8722" max="8722" width="16.5703125" style="88" bestFit="1" customWidth="1"/>
    <col min="8723" max="8954" width="11.42578125" style="88"/>
    <col min="8955" max="8955" width="4" style="88" bestFit="1" customWidth="1"/>
    <col min="8956" max="8956" width="25.7109375" style="88" customWidth="1"/>
    <col min="8957" max="8957" width="16.7109375" style="88" customWidth="1"/>
    <col min="8958" max="8958" width="13.85546875" style="88" bestFit="1" customWidth="1"/>
    <col min="8959" max="8959" width="13.7109375" style="88" bestFit="1" customWidth="1"/>
    <col min="8960" max="8960" width="13.85546875" style="88" bestFit="1" customWidth="1"/>
    <col min="8961" max="8961" width="0" style="88" hidden="1" customWidth="1"/>
    <col min="8962" max="8962" width="13.42578125" style="88" customWidth="1"/>
    <col min="8963" max="8963" width="15.42578125" style="88" bestFit="1" customWidth="1"/>
    <col min="8964" max="8964" width="13.7109375" style="88" bestFit="1" customWidth="1"/>
    <col min="8965" max="8966" width="13.85546875" style="88" customWidth="1"/>
    <col min="8967" max="8967" width="17.28515625" style="88" customWidth="1"/>
    <col min="8968" max="8972" width="0" style="88" hidden="1" customWidth="1"/>
    <col min="8973" max="8973" width="15.140625" style="88" customWidth="1"/>
    <col min="8974" max="8974" width="20" style="88" bestFit="1" customWidth="1"/>
    <col min="8975" max="8975" width="18.42578125" style="88" bestFit="1" customWidth="1"/>
    <col min="8976" max="8976" width="12.42578125" style="88" bestFit="1" customWidth="1"/>
    <col min="8977" max="8977" width="11.42578125" style="88"/>
    <col min="8978" max="8978" width="16.5703125" style="88" bestFit="1" customWidth="1"/>
    <col min="8979" max="9210" width="11.42578125" style="88"/>
    <col min="9211" max="9211" width="4" style="88" bestFit="1" customWidth="1"/>
    <col min="9212" max="9212" width="25.7109375" style="88" customWidth="1"/>
    <col min="9213" max="9213" width="16.7109375" style="88" customWidth="1"/>
    <col min="9214" max="9214" width="13.85546875" style="88" bestFit="1" customWidth="1"/>
    <col min="9215" max="9215" width="13.7109375" style="88" bestFit="1" customWidth="1"/>
    <col min="9216" max="9216" width="13.85546875" style="88" bestFit="1" customWidth="1"/>
    <col min="9217" max="9217" width="0" style="88" hidden="1" customWidth="1"/>
    <col min="9218" max="9218" width="13.42578125" style="88" customWidth="1"/>
    <col min="9219" max="9219" width="15.42578125" style="88" bestFit="1" customWidth="1"/>
    <col min="9220" max="9220" width="13.7109375" style="88" bestFit="1" customWidth="1"/>
    <col min="9221" max="9222" width="13.85546875" style="88" customWidth="1"/>
    <col min="9223" max="9223" width="17.28515625" style="88" customWidth="1"/>
    <col min="9224" max="9228" width="0" style="88" hidden="1" customWidth="1"/>
    <col min="9229" max="9229" width="15.140625" style="88" customWidth="1"/>
    <col min="9230" max="9230" width="20" style="88" bestFit="1" customWidth="1"/>
    <col min="9231" max="9231" width="18.42578125" style="88" bestFit="1" customWidth="1"/>
    <col min="9232" max="9232" width="12.42578125" style="88" bestFit="1" customWidth="1"/>
    <col min="9233" max="9233" width="11.42578125" style="88"/>
    <col min="9234" max="9234" width="16.5703125" style="88" bestFit="1" customWidth="1"/>
    <col min="9235" max="9466" width="11.42578125" style="88"/>
    <col min="9467" max="9467" width="4" style="88" bestFit="1" customWidth="1"/>
    <col min="9468" max="9468" width="25.7109375" style="88" customWidth="1"/>
    <col min="9469" max="9469" width="16.7109375" style="88" customWidth="1"/>
    <col min="9470" max="9470" width="13.85546875" style="88" bestFit="1" customWidth="1"/>
    <col min="9471" max="9471" width="13.7109375" style="88" bestFit="1" customWidth="1"/>
    <col min="9472" max="9472" width="13.85546875" style="88" bestFit="1" customWidth="1"/>
    <col min="9473" max="9473" width="0" style="88" hidden="1" customWidth="1"/>
    <col min="9474" max="9474" width="13.42578125" style="88" customWidth="1"/>
    <col min="9475" max="9475" width="15.42578125" style="88" bestFit="1" customWidth="1"/>
    <col min="9476" max="9476" width="13.7109375" style="88" bestFit="1" customWidth="1"/>
    <col min="9477" max="9478" width="13.85546875" style="88" customWidth="1"/>
    <col min="9479" max="9479" width="17.28515625" style="88" customWidth="1"/>
    <col min="9480" max="9484" width="0" style="88" hidden="1" customWidth="1"/>
    <col min="9485" max="9485" width="15.140625" style="88" customWidth="1"/>
    <col min="9486" max="9486" width="20" style="88" bestFit="1" customWidth="1"/>
    <col min="9487" max="9487" width="18.42578125" style="88" bestFit="1" customWidth="1"/>
    <col min="9488" max="9488" width="12.42578125" style="88" bestFit="1" customWidth="1"/>
    <col min="9489" max="9489" width="11.42578125" style="88"/>
    <col min="9490" max="9490" width="16.5703125" style="88" bestFit="1" customWidth="1"/>
    <col min="9491" max="9722" width="11.42578125" style="88"/>
    <col min="9723" max="9723" width="4" style="88" bestFit="1" customWidth="1"/>
    <col min="9724" max="9724" width="25.7109375" style="88" customWidth="1"/>
    <col min="9725" max="9725" width="16.7109375" style="88" customWidth="1"/>
    <col min="9726" max="9726" width="13.85546875" style="88" bestFit="1" customWidth="1"/>
    <col min="9727" max="9727" width="13.7109375" style="88" bestFit="1" customWidth="1"/>
    <col min="9728" max="9728" width="13.85546875" style="88" bestFit="1" customWidth="1"/>
    <col min="9729" max="9729" width="0" style="88" hidden="1" customWidth="1"/>
    <col min="9730" max="9730" width="13.42578125" style="88" customWidth="1"/>
    <col min="9731" max="9731" width="15.42578125" style="88" bestFit="1" customWidth="1"/>
    <col min="9732" max="9732" width="13.7109375" style="88" bestFit="1" customWidth="1"/>
    <col min="9733" max="9734" width="13.85546875" style="88" customWidth="1"/>
    <col min="9735" max="9735" width="17.28515625" style="88" customWidth="1"/>
    <col min="9736" max="9740" width="0" style="88" hidden="1" customWidth="1"/>
    <col min="9741" max="9741" width="15.140625" style="88" customWidth="1"/>
    <col min="9742" max="9742" width="20" style="88" bestFit="1" customWidth="1"/>
    <col min="9743" max="9743" width="18.42578125" style="88" bestFit="1" customWidth="1"/>
    <col min="9744" max="9744" width="12.42578125" style="88" bestFit="1" customWidth="1"/>
    <col min="9745" max="9745" width="11.42578125" style="88"/>
    <col min="9746" max="9746" width="16.5703125" style="88" bestFit="1" customWidth="1"/>
    <col min="9747" max="9978" width="11.42578125" style="88"/>
    <col min="9979" max="9979" width="4" style="88" bestFit="1" customWidth="1"/>
    <col min="9980" max="9980" width="25.7109375" style="88" customWidth="1"/>
    <col min="9981" max="9981" width="16.7109375" style="88" customWidth="1"/>
    <col min="9982" max="9982" width="13.85546875" style="88" bestFit="1" customWidth="1"/>
    <col min="9983" max="9983" width="13.7109375" style="88" bestFit="1" customWidth="1"/>
    <col min="9984" max="9984" width="13.85546875" style="88" bestFit="1" customWidth="1"/>
    <col min="9985" max="9985" width="0" style="88" hidden="1" customWidth="1"/>
    <col min="9986" max="9986" width="13.42578125" style="88" customWidth="1"/>
    <col min="9987" max="9987" width="15.42578125" style="88" bestFit="1" customWidth="1"/>
    <col min="9988" max="9988" width="13.7109375" style="88" bestFit="1" customWidth="1"/>
    <col min="9989" max="9990" width="13.85546875" style="88" customWidth="1"/>
    <col min="9991" max="9991" width="17.28515625" style="88" customWidth="1"/>
    <col min="9992" max="9996" width="0" style="88" hidden="1" customWidth="1"/>
    <col min="9997" max="9997" width="15.140625" style="88" customWidth="1"/>
    <col min="9998" max="9998" width="20" style="88" bestFit="1" customWidth="1"/>
    <col min="9999" max="9999" width="18.42578125" style="88" bestFit="1" customWidth="1"/>
    <col min="10000" max="10000" width="12.42578125" style="88" bestFit="1" customWidth="1"/>
    <col min="10001" max="10001" width="11.42578125" style="88"/>
    <col min="10002" max="10002" width="16.5703125" style="88" bestFit="1" customWidth="1"/>
    <col min="10003" max="10234" width="11.42578125" style="88"/>
    <col min="10235" max="10235" width="4" style="88" bestFit="1" customWidth="1"/>
    <col min="10236" max="10236" width="25.7109375" style="88" customWidth="1"/>
    <col min="10237" max="10237" width="16.7109375" style="88" customWidth="1"/>
    <col min="10238" max="10238" width="13.85546875" style="88" bestFit="1" customWidth="1"/>
    <col min="10239" max="10239" width="13.7109375" style="88" bestFit="1" customWidth="1"/>
    <col min="10240" max="10240" width="13.85546875" style="88" bestFit="1" customWidth="1"/>
    <col min="10241" max="10241" width="0" style="88" hidden="1" customWidth="1"/>
    <col min="10242" max="10242" width="13.42578125" style="88" customWidth="1"/>
    <col min="10243" max="10243" width="15.42578125" style="88" bestFit="1" customWidth="1"/>
    <col min="10244" max="10244" width="13.7109375" style="88" bestFit="1" customWidth="1"/>
    <col min="10245" max="10246" width="13.85546875" style="88" customWidth="1"/>
    <col min="10247" max="10247" width="17.28515625" style="88" customWidth="1"/>
    <col min="10248" max="10252" width="0" style="88" hidden="1" customWidth="1"/>
    <col min="10253" max="10253" width="15.140625" style="88" customWidth="1"/>
    <col min="10254" max="10254" width="20" style="88" bestFit="1" customWidth="1"/>
    <col min="10255" max="10255" width="18.42578125" style="88" bestFit="1" customWidth="1"/>
    <col min="10256" max="10256" width="12.42578125" style="88" bestFit="1" customWidth="1"/>
    <col min="10257" max="10257" width="11.42578125" style="88"/>
    <col min="10258" max="10258" width="16.5703125" style="88" bestFit="1" customWidth="1"/>
    <col min="10259" max="10490" width="11.42578125" style="88"/>
    <col min="10491" max="10491" width="4" style="88" bestFit="1" customWidth="1"/>
    <col min="10492" max="10492" width="25.7109375" style="88" customWidth="1"/>
    <col min="10493" max="10493" width="16.7109375" style="88" customWidth="1"/>
    <col min="10494" max="10494" width="13.85546875" style="88" bestFit="1" customWidth="1"/>
    <col min="10495" max="10495" width="13.7109375" style="88" bestFit="1" customWidth="1"/>
    <col min="10496" max="10496" width="13.85546875" style="88" bestFit="1" customWidth="1"/>
    <col min="10497" max="10497" width="0" style="88" hidden="1" customWidth="1"/>
    <col min="10498" max="10498" width="13.42578125" style="88" customWidth="1"/>
    <col min="10499" max="10499" width="15.42578125" style="88" bestFit="1" customWidth="1"/>
    <col min="10500" max="10500" width="13.7109375" style="88" bestFit="1" customWidth="1"/>
    <col min="10501" max="10502" width="13.85546875" style="88" customWidth="1"/>
    <col min="10503" max="10503" width="17.28515625" style="88" customWidth="1"/>
    <col min="10504" max="10508" width="0" style="88" hidden="1" customWidth="1"/>
    <col min="10509" max="10509" width="15.140625" style="88" customWidth="1"/>
    <col min="10510" max="10510" width="20" style="88" bestFit="1" customWidth="1"/>
    <col min="10511" max="10511" width="18.42578125" style="88" bestFit="1" customWidth="1"/>
    <col min="10512" max="10512" width="12.42578125" style="88" bestFit="1" customWidth="1"/>
    <col min="10513" max="10513" width="11.42578125" style="88"/>
    <col min="10514" max="10514" width="16.5703125" style="88" bestFit="1" customWidth="1"/>
    <col min="10515" max="10746" width="11.42578125" style="88"/>
    <col min="10747" max="10747" width="4" style="88" bestFit="1" customWidth="1"/>
    <col min="10748" max="10748" width="25.7109375" style="88" customWidth="1"/>
    <col min="10749" max="10749" width="16.7109375" style="88" customWidth="1"/>
    <col min="10750" max="10750" width="13.85546875" style="88" bestFit="1" customWidth="1"/>
    <col min="10751" max="10751" width="13.7109375" style="88" bestFit="1" customWidth="1"/>
    <col min="10752" max="10752" width="13.85546875" style="88" bestFit="1" customWidth="1"/>
    <col min="10753" max="10753" width="0" style="88" hidden="1" customWidth="1"/>
    <col min="10754" max="10754" width="13.42578125" style="88" customWidth="1"/>
    <col min="10755" max="10755" width="15.42578125" style="88" bestFit="1" customWidth="1"/>
    <col min="10756" max="10756" width="13.7109375" style="88" bestFit="1" customWidth="1"/>
    <col min="10757" max="10758" width="13.85546875" style="88" customWidth="1"/>
    <col min="10759" max="10759" width="17.28515625" style="88" customWidth="1"/>
    <col min="10760" max="10764" width="0" style="88" hidden="1" customWidth="1"/>
    <col min="10765" max="10765" width="15.140625" style="88" customWidth="1"/>
    <col min="10766" max="10766" width="20" style="88" bestFit="1" customWidth="1"/>
    <col min="10767" max="10767" width="18.42578125" style="88" bestFit="1" customWidth="1"/>
    <col min="10768" max="10768" width="12.42578125" style="88" bestFit="1" customWidth="1"/>
    <col min="10769" max="10769" width="11.42578125" style="88"/>
    <col min="10770" max="10770" width="16.5703125" style="88" bestFit="1" customWidth="1"/>
    <col min="10771" max="11002" width="11.42578125" style="88"/>
    <col min="11003" max="11003" width="4" style="88" bestFit="1" customWidth="1"/>
    <col min="11004" max="11004" width="25.7109375" style="88" customWidth="1"/>
    <col min="11005" max="11005" width="16.7109375" style="88" customWidth="1"/>
    <col min="11006" max="11006" width="13.85546875" style="88" bestFit="1" customWidth="1"/>
    <col min="11007" max="11007" width="13.7109375" style="88" bestFit="1" customWidth="1"/>
    <col min="11008" max="11008" width="13.85546875" style="88" bestFit="1" customWidth="1"/>
    <col min="11009" max="11009" width="0" style="88" hidden="1" customWidth="1"/>
    <col min="11010" max="11010" width="13.42578125" style="88" customWidth="1"/>
    <col min="11011" max="11011" width="15.42578125" style="88" bestFit="1" customWidth="1"/>
    <col min="11012" max="11012" width="13.7109375" style="88" bestFit="1" customWidth="1"/>
    <col min="11013" max="11014" width="13.85546875" style="88" customWidth="1"/>
    <col min="11015" max="11015" width="17.28515625" style="88" customWidth="1"/>
    <col min="11016" max="11020" width="0" style="88" hidden="1" customWidth="1"/>
    <col min="11021" max="11021" width="15.140625" style="88" customWidth="1"/>
    <col min="11022" max="11022" width="20" style="88" bestFit="1" customWidth="1"/>
    <col min="11023" max="11023" width="18.42578125" style="88" bestFit="1" customWidth="1"/>
    <col min="11024" max="11024" width="12.42578125" style="88" bestFit="1" customWidth="1"/>
    <col min="11025" max="11025" width="11.42578125" style="88"/>
    <col min="11026" max="11026" width="16.5703125" style="88" bestFit="1" customWidth="1"/>
    <col min="11027" max="11258" width="11.42578125" style="88"/>
    <col min="11259" max="11259" width="4" style="88" bestFit="1" customWidth="1"/>
    <col min="11260" max="11260" width="25.7109375" style="88" customWidth="1"/>
    <col min="11261" max="11261" width="16.7109375" style="88" customWidth="1"/>
    <col min="11262" max="11262" width="13.85546875" style="88" bestFit="1" customWidth="1"/>
    <col min="11263" max="11263" width="13.7109375" style="88" bestFit="1" customWidth="1"/>
    <col min="11264" max="11264" width="13.85546875" style="88" bestFit="1" customWidth="1"/>
    <col min="11265" max="11265" width="0" style="88" hidden="1" customWidth="1"/>
    <col min="11266" max="11266" width="13.42578125" style="88" customWidth="1"/>
    <col min="11267" max="11267" width="15.42578125" style="88" bestFit="1" customWidth="1"/>
    <col min="11268" max="11268" width="13.7109375" style="88" bestFit="1" customWidth="1"/>
    <col min="11269" max="11270" width="13.85546875" style="88" customWidth="1"/>
    <col min="11271" max="11271" width="17.28515625" style="88" customWidth="1"/>
    <col min="11272" max="11276" width="0" style="88" hidden="1" customWidth="1"/>
    <col min="11277" max="11277" width="15.140625" style="88" customWidth="1"/>
    <col min="11278" max="11278" width="20" style="88" bestFit="1" customWidth="1"/>
    <col min="11279" max="11279" width="18.42578125" style="88" bestFit="1" customWidth="1"/>
    <col min="11280" max="11280" width="12.42578125" style="88" bestFit="1" customWidth="1"/>
    <col min="11281" max="11281" width="11.42578125" style="88"/>
    <col min="11282" max="11282" width="16.5703125" style="88" bestFit="1" customWidth="1"/>
    <col min="11283" max="11514" width="11.42578125" style="88"/>
    <col min="11515" max="11515" width="4" style="88" bestFit="1" customWidth="1"/>
    <col min="11516" max="11516" width="25.7109375" style="88" customWidth="1"/>
    <col min="11517" max="11517" width="16.7109375" style="88" customWidth="1"/>
    <col min="11518" max="11518" width="13.85546875" style="88" bestFit="1" customWidth="1"/>
    <col min="11519" max="11519" width="13.7109375" style="88" bestFit="1" customWidth="1"/>
    <col min="11520" max="11520" width="13.85546875" style="88" bestFit="1" customWidth="1"/>
    <col min="11521" max="11521" width="0" style="88" hidden="1" customWidth="1"/>
    <col min="11522" max="11522" width="13.42578125" style="88" customWidth="1"/>
    <col min="11523" max="11523" width="15.42578125" style="88" bestFit="1" customWidth="1"/>
    <col min="11524" max="11524" width="13.7109375" style="88" bestFit="1" customWidth="1"/>
    <col min="11525" max="11526" width="13.85546875" style="88" customWidth="1"/>
    <col min="11527" max="11527" width="17.28515625" style="88" customWidth="1"/>
    <col min="11528" max="11532" width="0" style="88" hidden="1" customWidth="1"/>
    <col min="11533" max="11533" width="15.140625" style="88" customWidth="1"/>
    <col min="11534" max="11534" width="20" style="88" bestFit="1" customWidth="1"/>
    <col min="11535" max="11535" width="18.42578125" style="88" bestFit="1" customWidth="1"/>
    <col min="11536" max="11536" width="12.42578125" style="88" bestFit="1" customWidth="1"/>
    <col min="11537" max="11537" width="11.42578125" style="88"/>
    <col min="11538" max="11538" width="16.5703125" style="88" bestFit="1" customWidth="1"/>
    <col min="11539" max="11770" width="11.42578125" style="88"/>
    <col min="11771" max="11771" width="4" style="88" bestFit="1" customWidth="1"/>
    <col min="11772" max="11772" width="25.7109375" style="88" customWidth="1"/>
    <col min="11773" max="11773" width="16.7109375" style="88" customWidth="1"/>
    <col min="11774" max="11774" width="13.85546875" style="88" bestFit="1" customWidth="1"/>
    <col min="11775" max="11775" width="13.7109375" style="88" bestFit="1" customWidth="1"/>
    <col min="11776" max="11776" width="13.85546875" style="88" bestFit="1" customWidth="1"/>
    <col min="11777" max="11777" width="0" style="88" hidden="1" customWidth="1"/>
    <col min="11778" max="11778" width="13.42578125" style="88" customWidth="1"/>
    <col min="11779" max="11779" width="15.42578125" style="88" bestFit="1" customWidth="1"/>
    <col min="11780" max="11780" width="13.7109375" style="88" bestFit="1" customWidth="1"/>
    <col min="11781" max="11782" width="13.85546875" style="88" customWidth="1"/>
    <col min="11783" max="11783" width="17.28515625" style="88" customWidth="1"/>
    <col min="11784" max="11788" width="0" style="88" hidden="1" customWidth="1"/>
    <col min="11789" max="11789" width="15.140625" style="88" customWidth="1"/>
    <col min="11790" max="11790" width="20" style="88" bestFit="1" customWidth="1"/>
    <col min="11791" max="11791" width="18.42578125" style="88" bestFit="1" customWidth="1"/>
    <col min="11792" max="11792" width="12.42578125" style="88" bestFit="1" customWidth="1"/>
    <col min="11793" max="11793" width="11.42578125" style="88"/>
    <col min="11794" max="11794" width="16.5703125" style="88" bestFit="1" customWidth="1"/>
    <col min="11795" max="12026" width="11.42578125" style="88"/>
    <col min="12027" max="12027" width="4" style="88" bestFit="1" customWidth="1"/>
    <col min="12028" max="12028" width="25.7109375" style="88" customWidth="1"/>
    <col min="12029" max="12029" width="16.7109375" style="88" customWidth="1"/>
    <col min="12030" max="12030" width="13.85546875" style="88" bestFit="1" customWidth="1"/>
    <col min="12031" max="12031" width="13.7109375" style="88" bestFit="1" customWidth="1"/>
    <col min="12032" max="12032" width="13.85546875" style="88" bestFit="1" customWidth="1"/>
    <col min="12033" max="12033" width="0" style="88" hidden="1" customWidth="1"/>
    <col min="12034" max="12034" width="13.42578125" style="88" customWidth="1"/>
    <col min="12035" max="12035" width="15.42578125" style="88" bestFit="1" customWidth="1"/>
    <col min="12036" max="12036" width="13.7109375" style="88" bestFit="1" customWidth="1"/>
    <col min="12037" max="12038" width="13.85546875" style="88" customWidth="1"/>
    <col min="12039" max="12039" width="17.28515625" style="88" customWidth="1"/>
    <col min="12040" max="12044" width="0" style="88" hidden="1" customWidth="1"/>
    <col min="12045" max="12045" width="15.140625" style="88" customWidth="1"/>
    <col min="12046" max="12046" width="20" style="88" bestFit="1" customWidth="1"/>
    <col min="12047" max="12047" width="18.42578125" style="88" bestFit="1" customWidth="1"/>
    <col min="12048" max="12048" width="12.42578125" style="88" bestFit="1" customWidth="1"/>
    <col min="12049" max="12049" width="11.42578125" style="88"/>
    <col min="12050" max="12050" width="16.5703125" style="88" bestFit="1" customWidth="1"/>
    <col min="12051" max="12282" width="11.42578125" style="88"/>
    <col min="12283" max="12283" width="4" style="88" bestFit="1" customWidth="1"/>
    <col min="12284" max="12284" width="25.7109375" style="88" customWidth="1"/>
    <col min="12285" max="12285" width="16.7109375" style="88" customWidth="1"/>
    <col min="12286" max="12286" width="13.85546875" style="88" bestFit="1" customWidth="1"/>
    <col min="12287" max="12287" width="13.7109375" style="88" bestFit="1" customWidth="1"/>
    <col min="12288" max="12288" width="13.85546875" style="88" bestFit="1" customWidth="1"/>
    <col min="12289" max="12289" width="0" style="88" hidden="1" customWidth="1"/>
    <col min="12290" max="12290" width="13.42578125" style="88" customWidth="1"/>
    <col min="12291" max="12291" width="15.42578125" style="88" bestFit="1" customWidth="1"/>
    <col min="12292" max="12292" width="13.7109375" style="88" bestFit="1" customWidth="1"/>
    <col min="12293" max="12294" width="13.85546875" style="88" customWidth="1"/>
    <col min="12295" max="12295" width="17.28515625" style="88" customWidth="1"/>
    <col min="12296" max="12300" width="0" style="88" hidden="1" customWidth="1"/>
    <col min="12301" max="12301" width="15.140625" style="88" customWidth="1"/>
    <col min="12302" max="12302" width="20" style="88" bestFit="1" customWidth="1"/>
    <col min="12303" max="12303" width="18.42578125" style="88" bestFit="1" customWidth="1"/>
    <col min="12304" max="12304" width="12.42578125" style="88" bestFit="1" customWidth="1"/>
    <col min="12305" max="12305" width="11.42578125" style="88"/>
    <col min="12306" max="12306" width="16.5703125" style="88" bestFit="1" customWidth="1"/>
    <col min="12307" max="12538" width="11.42578125" style="88"/>
    <col min="12539" max="12539" width="4" style="88" bestFit="1" customWidth="1"/>
    <col min="12540" max="12540" width="25.7109375" style="88" customWidth="1"/>
    <col min="12541" max="12541" width="16.7109375" style="88" customWidth="1"/>
    <col min="12542" max="12542" width="13.85546875" style="88" bestFit="1" customWidth="1"/>
    <col min="12543" max="12543" width="13.7109375" style="88" bestFit="1" customWidth="1"/>
    <col min="12544" max="12544" width="13.85546875" style="88" bestFit="1" customWidth="1"/>
    <col min="12545" max="12545" width="0" style="88" hidden="1" customWidth="1"/>
    <col min="12546" max="12546" width="13.42578125" style="88" customWidth="1"/>
    <col min="12547" max="12547" width="15.42578125" style="88" bestFit="1" customWidth="1"/>
    <col min="12548" max="12548" width="13.7109375" style="88" bestFit="1" customWidth="1"/>
    <col min="12549" max="12550" width="13.85546875" style="88" customWidth="1"/>
    <col min="12551" max="12551" width="17.28515625" style="88" customWidth="1"/>
    <col min="12552" max="12556" width="0" style="88" hidden="1" customWidth="1"/>
    <col min="12557" max="12557" width="15.140625" style="88" customWidth="1"/>
    <col min="12558" max="12558" width="20" style="88" bestFit="1" customWidth="1"/>
    <col min="12559" max="12559" width="18.42578125" style="88" bestFit="1" customWidth="1"/>
    <col min="12560" max="12560" width="12.42578125" style="88" bestFit="1" customWidth="1"/>
    <col min="12561" max="12561" width="11.42578125" style="88"/>
    <col min="12562" max="12562" width="16.5703125" style="88" bestFit="1" customWidth="1"/>
    <col min="12563" max="12794" width="11.42578125" style="88"/>
    <col min="12795" max="12795" width="4" style="88" bestFit="1" customWidth="1"/>
    <col min="12796" max="12796" width="25.7109375" style="88" customWidth="1"/>
    <col min="12797" max="12797" width="16.7109375" style="88" customWidth="1"/>
    <col min="12798" max="12798" width="13.85546875" style="88" bestFit="1" customWidth="1"/>
    <col min="12799" max="12799" width="13.7109375" style="88" bestFit="1" customWidth="1"/>
    <col min="12800" max="12800" width="13.85546875" style="88" bestFit="1" customWidth="1"/>
    <col min="12801" max="12801" width="0" style="88" hidden="1" customWidth="1"/>
    <col min="12802" max="12802" width="13.42578125" style="88" customWidth="1"/>
    <col min="12803" max="12803" width="15.42578125" style="88" bestFit="1" customWidth="1"/>
    <col min="12804" max="12804" width="13.7109375" style="88" bestFit="1" customWidth="1"/>
    <col min="12805" max="12806" width="13.85546875" style="88" customWidth="1"/>
    <col min="12807" max="12807" width="17.28515625" style="88" customWidth="1"/>
    <col min="12808" max="12812" width="0" style="88" hidden="1" customWidth="1"/>
    <col min="12813" max="12813" width="15.140625" style="88" customWidth="1"/>
    <col min="12814" max="12814" width="20" style="88" bestFit="1" customWidth="1"/>
    <col min="12815" max="12815" width="18.42578125" style="88" bestFit="1" customWidth="1"/>
    <col min="12816" max="12816" width="12.42578125" style="88" bestFit="1" customWidth="1"/>
    <col min="12817" max="12817" width="11.42578125" style="88"/>
    <col min="12818" max="12818" width="16.5703125" style="88" bestFit="1" customWidth="1"/>
    <col min="12819" max="13050" width="11.42578125" style="88"/>
    <col min="13051" max="13051" width="4" style="88" bestFit="1" customWidth="1"/>
    <col min="13052" max="13052" width="25.7109375" style="88" customWidth="1"/>
    <col min="13053" max="13053" width="16.7109375" style="88" customWidth="1"/>
    <col min="13054" max="13054" width="13.85546875" style="88" bestFit="1" customWidth="1"/>
    <col min="13055" max="13055" width="13.7109375" style="88" bestFit="1" customWidth="1"/>
    <col min="13056" max="13056" width="13.85546875" style="88" bestFit="1" customWidth="1"/>
    <col min="13057" max="13057" width="0" style="88" hidden="1" customWidth="1"/>
    <col min="13058" max="13058" width="13.42578125" style="88" customWidth="1"/>
    <col min="13059" max="13059" width="15.42578125" style="88" bestFit="1" customWidth="1"/>
    <col min="13060" max="13060" width="13.7109375" style="88" bestFit="1" customWidth="1"/>
    <col min="13061" max="13062" width="13.85546875" style="88" customWidth="1"/>
    <col min="13063" max="13063" width="17.28515625" style="88" customWidth="1"/>
    <col min="13064" max="13068" width="0" style="88" hidden="1" customWidth="1"/>
    <col min="13069" max="13069" width="15.140625" style="88" customWidth="1"/>
    <col min="13070" max="13070" width="20" style="88" bestFit="1" customWidth="1"/>
    <col min="13071" max="13071" width="18.42578125" style="88" bestFit="1" customWidth="1"/>
    <col min="13072" max="13072" width="12.42578125" style="88" bestFit="1" customWidth="1"/>
    <col min="13073" max="13073" width="11.42578125" style="88"/>
    <col min="13074" max="13074" width="16.5703125" style="88" bestFit="1" customWidth="1"/>
    <col min="13075" max="13306" width="11.42578125" style="88"/>
    <col min="13307" max="13307" width="4" style="88" bestFit="1" customWidth="1"/>
    <col min="13308" max="13308" width="25.7109375" style="88" customWidth="1"/>
    <col min="13309" max="13309" width="16.7109375" style="88" customWidth="1"/>
    <col min="13310" max="13310" width="13.85546875" style="88" bestFit="1" customWidth="1"/>
    <col min="13311" max="13311" width="13.7109375" style="88" bestFit="1" customWidth="1"/>
    <col min="13312" max="13312" width="13.85546875" style="88" bestFit="1" customWidth="1"/>
    <col min="13313" max="13313" width="0" style="88" hidden="1" customWidth="1"/>
    <col min="13314" max="13314" width="13.42578125" style="88" customWidth="1"/>
    <col min="13315" max="13315" width="15.42578125" style="88" bestFit="1" customWidth="1"/>
    <col min="13316" max="13316" width="13.7109375" style="88" bestFit="1" customWidth="1"/>
    <col min="13317" max="13318" width="13.85546875" style="88" customWidth="1"/>
    <col min="13319" max="13319" width="17.28515625" style="88" customWidth="1"/>
    <col min="13320" max="13324" width="0" style="88" hidden="1" customWidth="1"/>
    <col min="13325" max="13325" width="15.140625" style="88" customWidth="1"/>
    <col min="13326" max="13326" width="20" style="88" bestFit="1" customWidth="1"/>
    <col min="13327" max="13327" width="18.42578125" style="88" bestFit="1" customWidth="1"/>
    <col min="13328" max="13328" width="12.42578125" style="88" bestFit="1" customWidth="1"/>
    <col min="13329" max="13329" width="11.42578125" style="88"/>
    <col min="13330" max="13330" width="16.5703125" style="88" bestFit="1" customWidth="1"/>
    <col min="13331" max="13562" width="11.42578125" style="88"/>
    <col min="13563" max="13563" width="4" style="88" bestFit="1" customWidth="1"/>
    <col min="13564" max="13564" width="25.7109375" style="88" customWidth="1"/>
    <col min="13565" max="13565" width="16.7109375" style="88" customWidth="1"/>
    <col min="13566" max="13566" width="13.85546875" style="88" bestFit="1" customWidth="1"/>
    <col min="13567" max="13567" width="13.7109375" style="88" bestFit="1" customWidth="1"/>
    <col min="13568" max="13568" width="13.85546875" style="88" bestFit="1" customWidth="1"/>
    <col min="13569" max="13569" width="0" style="88" hidden="1" customWidth="1"/>
    <col min="13570" max="13570" width="13.42578125" style="88" customWidth="1"/>
    <col min="13571" max="13571" width="15.42578125" style="88" bestFit="1" customWidth="1"/>
    <col min="13572" max="13572" width="13.7109375" style="88" bestFit="1" customWidth="1"/>
    <col min="13573" max="13574" width="13.85546875" style="88" customWidth="1"/>
    <col min="13575" max="13575" width="17.28515625" style="88" customWidth="1"/>
    <col min="13576" max="13580" width="0" style="88" hidden="1" customWidth="1"/>
    <col min="13581" max="13581" width="15.140625" style="88" customWidth="1"/>
    <col min="13582" max="13582" width="20" style="88" bestFit="1" customWidth="1"/>
    <col min="13583" max="13583" width="18.42578125" style="88" bestFit="1" customWidth="1"/>
    <col min="13584" max="13584" width="12.42578125" style="88" bestFit="1" customWidth="1"/>
    <col min="13585" max="13585" width="11.42578125" style="88"/>
    <col min="13586" max="13586" width="16.5703125" style="88" bestFit="1" customWidth="1"/>
    <col min="13587" max="13818" width="11.42578125" style="88"/>
    <col min="13819" max="13819" width="4" style="88" bestFit="1" customWidth="1"/>
    <col min="13820" max="13820" width="25.7109375" style="88" customWidth="1"/>
    <col min="13821" max="13821" width="16.7109375" style="88" customWidth="1"/>
    <col min="13822" max="13822" width="13.85546875" style="88" bestFit="1" customWidth="1"/>
    <col min="13823" max="13823" width="13.7109375" style="88" bestFit="1" customWidth="1"/>
    <col min="13824" max="13824" width="13.85546875" style="88" bestFit="1" customWidth="1"/>
    <col min="13825" max="13825" width="0" style="88" hidden="1" customWidth="1"/>
    <col min="13826" max="13826" width="13.42578125" style="88" customWidth="1"/>
    <col min="13827" max="13827" width="15.42578125" style="88" bestFit="1" customWidth="1"/>
    <col min="13828" max="13828" width="13.7109375" style="88" bestFit="1" customWidth="1"/>
    <col min="13829" max="13830" width="13.85546875" style="88" customWidth="1"/>
    <col min="13831" max="13831" width="17.28515625" style="88" customWidth="1"/>
    <col min="13832" max="13836" width="0" style="88" hidden="1" customWidth="1"/>
    <col min="13837" max="13837" width="15.140625" style="88" customWidth="1"/>
    <col min="13838" max="13838" width="20" style="88" bestFit="1" customWidth="1"/>
    <col min="13839" max="13839" width="18.42578125" style="88" bestFit="1" customWidth="1"/>
    <col min="13840" max="13840" width="12.42578125" style="88" bestFit="1" customWidth="1"/>
    <col min="13841" max="13841" width="11.42578125" style="88"/>
    <col min="13842" max="13842" width="16.5703125" style="88" bestFit="1" customWidth="1"/>
    <col min="13843" max="14074" width="11.42578125" style="88"/>
    <col min="14075" max="14075" width="4" style="88" bestFit="1" customWidth="1"/>
    <col min="14076" max="14076" width="25.7109375" style="88" customWidth="1"/>
    <col min="14077" max="14077" width="16.7109375" style="88" customWidth="1"/>
    <col min="14078" max="14078" width="13.85546875" style="88" bestFit="1" customWidth="1"/>
    <col min="14079" max="14079" width="13.7109375" style="88" bestFit="1" customWidth="1"/>
    <col min="14080" max="14080" width="13.85546875" style="88" bestFit="1" customWidth="1"/>
    <col min="14081" max="14081" width="0" style="88" hidden="1" customWidth="1"/>
    <col min="14082" max="14082" width="13.42578125" style="88" customWidth="1"/>
    <col min="14083" max="14083" width="15.42578125" style="88" bestFit="1" customWidth="1"/>
    <col min="14084" max="14084" width="13.7109375" style="88" bestFit="1" customWidth="1"/>
    <col min="14085" max="14086" width="13.85546875" style="88" customWidth="1"/>
    <col min="14087" max="14087" width="17.28515625" style="88" customWidth="1"/>
    <col min="14088" max="14092" width="0" style="88" hidden="1" customWidth="1"/>
    <col min="14093" max="14093" width="15.140625" style="88" customWidth="1"/>
    <col min="14094" max="14094" width="20" style="88" bestFit="1" customWidth="1"/>
    <col min="14095" max="14095" width="18.42578125" style="88" bestFit="1" customWidth="1"/>
    <col min="14096" max="14096" width="12.42578125" style="88" bestFit="1" customWidth="1"/>
    <col min="14097" max="14097" width="11.42578125" style="88"/>
    <col min="14098" max="14098" width="16.5703125" style="88" bestFit="1" customWidth="1"/>
    <col min="14099" max="14330" width="11.42578125" style="88"/>
    <col min="14331" max="14331" width="4" style="88" bestFit="1" customWidth="1"/>
    <col min="14332" max="14332" width="25.7109375" style="88" customWidth="1"/>
    <col min="14333" max="14333" width="16.7109375" style="88" customWidth="1"/>
    <col min="14334" max="14334" width="13.85546875" style="88" bestFit="1" customWidth="1"/>
    <col min="14335" max="14335" width="13.7109375" style="88" bestFit="1" customWidth="1"/>
    <col min="14336" max="14336" width="13.85546875" style="88" bestFit="1" customWidth="1"/>
    <col min="14337" max="14337" width="0" style="88" hidden="1" customWidth="1"/>
    <col min="14338" max="14338" width="13.42578125" style="88" customWidth="1"/>
    <col min="14339" max="14339" width="15.42578125" style="88" bestFit="1" customWidth="1"/>
    <col min="14340" max="14340" width="13.7109375" style="88" bestFit="1" customWidth="1"/>
    <col min="14341" max="14342" width="13.85546875" style="88" customWidth="1"/>
    <col min="14343" max="14343" width="17.28515625" style="88" customWidth="1"/>
    <col min="14344" max="14348" width="0" style="88" hidden="1" customWidth="1"/>
    <col min="14349" max="14349" width="15.140625" style="88" customWidth="1"/>
    <col min="14350" max="14350" width="20" style="88" bestFit="1" customWidth="1"/>
    <col min="14351" max="14351" width="18.42578125" style="88" bestFit="1" customWidth="1"/>
    <col min="14352" max="14352" width="12.42578125" style="88" bestFit="1" customWidth="1"/>
    <col min="14353" max="14353" width="11.42578125" style="88"/>
    <col min="14354" max="14354" width="16.5703125" style="88" bestFit="1" customWidth="1"/>
    <col min="14355" max="14586" width="11.42578125" style="88"/>
    <col min="14587" max="14587" width="4" style="88" bestFit="1" customWidth="1"/>
    <col min="14588" max="14588" width="25.7109375" style="88" customWidth="1"/>
    <col min="14589" max="14589" width="16.7109375" style="88" customWidth="1"/>
    <col min="14590" max="14590" width="13.85546875" style="88" bestFit="1" customWidth="1"/>
    <col min="14591" max="14591" width="13.7109375" style="88" bestFit="1" customWidth="1"/>
    <col min="14592" max="14592" width="13.85546875" style="88" bestFit="1" customWidth="1"/>
    <col min="14593" max="14593" width="0" style="88" hidden="1" customWidth="1"/>
    <col min="14594" max="14594" width="13.42578125" style="88" customWidth="1"/>
    <col min="14595" max="14595" width="15.42578125" style="88" bestFit="1" customWidth="1"/>
    <col min="14596" max="14596" width="13.7109375" style="88" bestFit="1" customWidth="1"/>
    <col min="14597" max="14598" width="13.85546875" style="88" customWidth="1"/>
    <col min="14599" max="14599" width="17.28515625" style="88" customWidth="1"/>
    <col min="14600" max="14604" width="0" style="88" hidden="1" customWidth="1"/>
    <col min="14605" max="14605" width="15.140625" style="88" customWidth="1"/>
    <col min="14606" max="14606" width="20" style="88" bestFit="1" customWidth="1"/>
    <col min="14607" max="14607" width="18.42578125" style="88" bestFit="1" customWidth="1"/>
    <col min="14608" max="14608" width="12.42578125" style="88" bestFit="1" customWidth="1"/>
    <col min="14609" max="14609" width="11.42578125" style="88"/>
    <col min="14610" max="14610" width="16.5703125" style="88" bestFit="1" customWidth="1"/>
    <col min="14611" max="14842" width="11.42578125" style="88"/>
    <col min="14843" max="14843" width="4" style="88" bestFit="1" customWidth="1"/>
    <col min="14844" max="14844" width="25.7109375" style="88" customWidth="1"/>
    <col min="14845" max="14845" width="16.7109375" style="88" customWidth="1"/>
    <col min="14846" max="14846" width="13.85546875" style="88" bestFit="1" customWidth="1"/>
    <col min="14847" max="14847" width="13.7109375" style="88" bestFit="1" customWidth="1"/>
    <col min="14848" max="14848" width="13.85546875" style="88" bestFit="1" customWidth="1"/>
    <col min="14849" max="14849" width="0" style="88" hidden="1" customWidth="1"/>
    <col min="14850" max="14850" width="13.42578125" style="88" customWidth="1"/>
    <col min="14851" max="14851" width="15.42578125" style="88" bestFit="1" customWidth="1"/>
    <col min="14852" max="14852" width="13.7109375" style="88" bestFit="1" customWidth="1"/>
    <col min="14853" max="14854" width="13.85546875" style="88" customWidth="1"/>
    <col min="14855" max="14855" width="17.28515625" style="88" customWidth="1"/>
    <col min="14856" max="14860" width="0" style="88" hidden="1" customWidth="1"/>
    <col min="14861" max="14861" width="15.140625" style="88" customWidth="1"/>
    <col min="14862" max="14862" width="20" style="88" bestFit="1" customWidth="1"/>
    <col min="14863" max="14863" width="18.42578125" style="88" bestFit="1" customWidth="1"/>
    <col min="14864" max="14864" width="12.42578125" style="88" bestFit="1" customWidth="1"/>
    <col min="14865" max="14865" width="11.42578125" style="88"/>
    <col min="14866" max="14866" width="16.5703125" style="88" bestFit="1" customWidth="1"/>
    <col min="14867" max="15098" width="11.42578125" style="88"/>
    <col min="15099" max="15099" width="4" style="88" bestFit="1" customWidth="1"/>
    <col min="15100" max="15100" width="25.7109375" style="88" customWidth="1"/>
    <col min="15101" max="15101" width="16.7109375" style="88" customWidth="1"/>
    <col min="15102" max="15102" width="13.85546875" style="88" bestFit="1" customWidth="1"/>
    <col min="15103" max="15103" width="13.7109375" style="88" bestFit="1" customWidth="1"/>
    <col min="15104" max="15104" width="13.85546875" style="88" bestFit="1" customWidth="1"/>
    <col min="15105" max="15105" width="0" style="88" hidden="1" customWidth="1"/>
    <col min="15106" max="15106" width="13.42578125" style="88" customWidth="1"/>
    <col min="15107" max="15107" width="15.42578125" style="88" bestFit="1" customWidth="1"/>
    <col min="15108" max="15108" width="13.7109375" style="88" bestFit="1" customWidth="1"/>
    <col min="15109" max="15110" width="13.85546875" style="88" customWidth="1"/>
    <col min="15111" max="15111" width="17.28515625" style="88" customWidth="1"/>
    <col min="15112" max="15116" width="0" style="88" hidden="1" customWidth="1"/>
    <col min="15117" max="15117" width="15.140625" style="88" customWidth="1"/>
    <col min="15118" max="15118" width="20" style="88" bestFit="1" customWidth="1"/>
    <col min="15119" max="15119" width="18.42578125" style="88" bestFit="1" customWidth="1"/>
    <col min="15120" max="15120" width="12.42578125" style="88" bestFit="1" customWidth="1"/>
    <col min="15121" max="15121" width="11.42578125" style="88"/>
    <col min="15122" max="15122" width="16.5703125" style="88" bestFit="1" customWidth="1"/>
    <col min="15123" max="15354" width="11.42578125" style="88"/>
    <col min="15355" max="15355" width="4" style="88" bestFit="1" customWidth="1"/>
    <col min="15356" max="15356" width="25.7109375" style="88" customWidth="1"/>
    <col min="15357" max="15357" width="16.7109375" style="88" customWidth="1"/>
    <col min="15358" max="15358" width="13.85546875" style="88" bestFit="1" customWidth="1"/>
    <col min="15359" max="15359" width="13.7109375" style="88" bestFit="1" customWidth="1"/>
    <col min="15360" max="15360" width="13.85546875" style="88" bestFit="1" customWidth="1"/>
    <col min="15361" max="15361" width="0" style="88" hidden="1" customWidth="1"/>
    <col min="15362" max="15362" width="13.42578125" style="88" customWidth="1"/>
    <col min="15363" max="15363" width="15.42578125" style="88" bestFit="1" customWidth="1"/>
    <col min="15364" max="15364" width="13.7109375" style="88" bestFit="1" customWidth="1"/>
    <col min="15365" max="15366" width="13.85546875" style="88" customWidth="1"/>
    <col min="15367" max="15367" width="17.28515625" style="88" customWidth="1"/>
    <col min="15368" max="15372" width="0" style="88" hidden="1" customWidth="1"/>
    <col min="15373" max="15373" width="15.140625" style="88" customWidth="1"/>
    <col min="15374" max="15374" width="20" style="88" bestFit="1" customWidth="1"/>
    <col min="15375" max="15375" width="18.42578125" style="88" bestFit="1" customWidth="1"/>
    <col min="15376" max="15376" width="12.42578125" style="88" bestFit="1" customWidth="1"/>
    <col min="15377" max="15377" width="11.42578125" style="88"/>
    <col min="15378" max="15378" width="16.5703125" style="88" bestFit="1" customWidth="1"/>
    <col min="15379" max="15610" width="11.42578125" style="88"/>
    <col min="15611" max="15611" width="4" style="88" bestFit="1" customWidth="1"/>
    <col min="15612" max="15612" width="25.7109375" style="88" customWidth="1"/>
    <col min="15613" max="15613" width="16.7109375" style="88" customWidth="1"/>
    <col min="15614" max="15614" width="13.85546875" style="88" bestFit="1" customWidth="1"/>
    <col min="15615" max="15615" width="13.7109375" style="88" bestFit="1" customWidth="1"/>
    <col min="15616" max="15616" width="13.85546875" style="88" bestFit="1" customWidth="1"/>
    <col min="15617" max="15617" width="0" style="88" hidden="1" customWidth="1"/>
    <col min="15618" max="15618" width="13.42578125" style="88" customWidth="1"/>
    <col min="15619" max="15619" width="15.42578125" style="88" bestFit="1" customWidth="1"/>
    <col min="15620" max="15620" width="13.7109375" style="88" bestFit="1" customWidth="1"/>
    <col min="15621" max="15622" width="13.85546875" style="88" customWidth="1"/>
    <col min="15623" max="15623" width="17.28515625" style="88" customWidth="1"/>
    <col min="15624" max="15628" width="0" style="88" hidden="1" customWidth="1"/>
    <col min="15629" max="15629" width="15.140625" style="88" customWidth="1"/>
    <col min="15630" max="15630" width="20" style="88" bestFit="1" customWidth="1"/>
    <col min="15631" max="15631" width="18.42578125" style="88" bestFit="1" customWidth="1"/>
    <col min="15632" max="15632" width="12.42578125" style="88" bestFit="1" customWidth="1"/>
    <col min="15633" max="15633" width="11.42578125" style="88"/>
    <col min="15634" max="15634" width="16.5703125" style="88" bestFit="1" customWidth="1"/>
    <col min="15635" max="15866" width="11.42578125" style="88"/>
    <col min="15867" max="15867" width="4" style="88" bestFit="1" customWidth="1"/>
    <col min="15868" max="15868" width="25.7109375" style="88" customWidth="1"/>
    <col min="15869" max="15869" width="16.7109375" style="88" customWidth="1"/>
    <col min="15870" max="15870" width="13.85546875" style="88" bestFit="1" customWidth="1"/>
    <col min="15871" max="15871" width="13.7109375" style="88" bestFit="1" customWidth="1"/>
    <col min="15872" max="15872" width="13.85546875" style="88" bestFit="1" customWidth="1"/>
    <col min="15873" max="15873" width="0" style="88" hidden="1" customWidth="1"/>
    <col min="15874" max="15874" width="13.42578125" style="88" customWidth="1"/>
    <col min="15875" max="15875" width="15.42578125" style="88" bestFit="1" customWidth="1"/>
    <col min="15876" max="15876" width="13.7109375" style="88" bestFit="1" customWidth="1"/>
    <col min="15877" max="15878" width="13.85546875" style="88" customWidth="1"/>
    <col min="15879" max="15879" width="17.28515625" style="88" customWidth="1"/>
    <col min="15880" max="15884" width="0" style="88" hidden="1" customWidth="1"/>
    <col min="15885" max="15885" width="15.140625" style="88" customWidth="1"/>
    <col min="15886" max="15886" width="20" style="88" bestFit="1" customWidth="1"/>
    <col min="15887" max="15887" width="18.42578125" style="88" bestFit="1" customWidth="1"/>
    <col min="15888" max="15888" width="12.42578125" style="88" bestFit="1" customWidth="1"/>
    <col min="15889" max="15889" width="11.42578125" style="88"/>
    <col min="15890" max="15890" width="16.5703125" style="88" bestFit="1" customWidth="1"/>
    <col min="15891" max="16122" width="11.42578125" style="88"/>
    <col min="16123" max="16123" width="4" style="88" bestFit="1" customWidth="1"/>
    <col min="16124" max="16124" width="25.7109375" style="88" customWidth="1"/>
    <col min="16125" max="16125" width="16.7109375" style="88" customWidth="1"/>
    <col min="16126" max="16126" width="13.85546875" style="88" bestFit="1" customWidth="1"/>
    <col min="16127" max="16127" width="13.7109375" style="88" bestFit="1" customWidth="1"/>
    <col min="16128" max="16128" width="13.85546875" style="88" bestFit="1" customWidth="1"/>
    <col min="16129" max="16129" width="0" style="88" hidden="1" customWidth="1"/>
    <col min="16130" max="16130" width="13.42578125" style="88" customWidth="1"/>
    <col min="16131" max="16131" width="15.42578125" style="88" bestFit="1" customWidth="1"/>
    <col min="16132" max="16132" width="13.7109375" style="88" bestFit="1" customWidth="1"/>
    <col min="16133" max="16134" width="13.85546875" style="88" customWidth="1"/>
    <col min="16135" max="16135" width="17.28515625" style="88" customWidth="1"/>
    <col min="16136" max="16140" width="0" style="88" hidden="1" customWidth="1"/>
    <col min="16141" max="16141" width="15.140625" style="88" customWidth="1"/>
    <col min="16142" max="16142" width="20" style="88" bestFit="1" customWidth="1"/>
    <col min="16143" max="16143" width="18.42578125" style="88" bestFit="1" customWidth="1"/>
    <col min="16144" max="16144" width="12.42578125" style="88" bestFit="1" customWidth="1"/>
    <col min="16145" max="16145" width="11.42578125" style="88"/>
    <col min="16146" max="16146" width="16.5703125" style="88" bestFit="1" customWidth="1"/>
    <col min="16147" max="16384" width="11.42578125" style="88"/>
  </cols>
  <sheetData>
    <row r="1" spans="1:20" ht="13.5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1"/>
    </row>
    <row r="2" spans="1:20" ht="13.5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1:20" ht="14.25" thickBot="1" x14ac:dyDescent="0.3">
      <c r="A3" s="92" t="s">
        <v>170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/>
    </row>
    <row r="4" spans="1:20" ht="12.75" customHeight="1" x14ac:dyDescent="0.2">
      <c r="A4" s="100"/>
      <c r="B4" s="101" t="s">
        <v>3</v>
      </c>
      <c r="C4" s="101" t="s">
        <v>4</v>
      </c>
      <c r="D4" s="101" t="s">
        <v>5</v>
      </c>
      <c r="E4" s="101" t="s">
        <v>6</v>
      </c>
      <c r="F4" s="101" t="s">
        <v>7</v>
      </c>
      <c r="G4" s="101" t="s">
        <v>8</v>
      </c>
      <c r="H4" s="101" t="s">
        <v>9</v>
      </c>
      <c r="I4" s="101" t="s">
        <v>10</v>
      </c>
      <c r="J4" s="101" t="s">
        <v>11</v>
      </c>
      <c r="K4" s="102" t="s">
        <v>12</v>
      </c>
      <c r="L4" s="101" t="s">
        <v>13</v>
      </c>
      <c r="M4" s="106" t="s">
        <v>14</v>
      </c>
      <c r="N4" s="106" t="s">
        <v>15</v>
      </c>
      <c r="O4" s="106" t="s">
        <v>16</v>
      </c>
      <c r="P4" s="106" t="s">
        <v>17</v>
      </c>
      <c r="Q4" s="106" t="s">
        <v>18</v>
      </c>
      <c r="R4" s="106" t="s">
        <v>19</v>
      </c>
      <c r="S4" s="106" t="s">
        <v>20</v>
      </c>
      <c r="T4" s="101" t="s">
        <v>21</v>
      </c>
    </row>
    <row r="5" spans="1:20" ht="12.75" thickBot="1" x14ac:dyDescent="0.25">
      <c r="A5" s="103"/>
      <c r="B5" s="104"/>
      <c r="C5" s="104" t="s">
        <v>22</v>
      </c>
      <c r="D5" s="104" t="s">
        <v>22</v>
      </c>
      <c r="E5" s="104" t="s">
        <v>22</v>
      </c>
      <c r="F5" s="104" t="s">
        <v>22</v>
      </c>
      <c r="G5" s="104" t="s">
        <v>22</v>
      </c>
      <c r="H5" s="104" t="s">
        <v>22</v>
      </c>
      <c r="I5" s="104" t="s">
        <v>22</v>
      </c>
      <c r="J5" s="104" t="s">
        <v>22</v>
      </c>
      <c r="K5" s="105" t="s">
        <v>22</v>
      </c>
      <c r="L5" s="104" t="s">
        <v>22</v>
      </c>
      <c r="M5" s="107" t="s">
        <v>22</v>
      </c>
      <c r="N5" s="107" t="s">
        <v>22</v>
      </c>
      <c r="O5" s="107" t="s">
        <v>22</v>
      </c>
      <c r="P5" s="107" t="s">
        <v>22</v>
      </c>
      <c r="Q5" s="107" t="s">
        <v>22</v>
      </c>
      <c r="R5" s="107" t="s">
        <v>22</v>
      </c>
      <c r="S5" s="107" t="s">
        <v>22</v>
      </c>
      <c r="T5" s="104" t="s">
        <v>22</v>
      </c>
    </row>
    <row r="6" spans="1:20" x14ac:dyDescent="0.2">
      <c r="A6" s="122" t="s">
        <v>23</v>
      </c>
      <c r="B6" s="122" t="s">
        <v>24</v>
      </c>
      <c r="C6" s="123">
        <f>'[3]PART MPIOS X FDO 2024'!D11</f>
        <v>17632898.427961916</v>
      </c>
      <c r="D6" s="123">
        <f>'[3]PART MPIOS X FDO 2024'!E11</f>
        <v>5567389.0921144439</v>
      </c>
      <c r="E6" s="123">
        <f>'[3]PART MPIOS X FDO 2024'!F11</f>
        <v>1092625.2518005159</v>
      </c>
      <c r="F6" s="123">
        <f>'[3]PART MPIOS X FDO 2024'!G11</f>
        <v>158146.32431461354</v>
      </c>
      <c r="G6" s="123">
        <f>'[3]PART MPIOS X FDO 2024'!H11</f>
        <v>0</v>
      </c>
      <c r="H6" s="123">
        <f>'[3]PART MPIOS X FDO 2024'!I11</f>
        <v>23698.642140939566</v>
      </c>
      <c r="I6" s="123">
        <v>103028.7435393967</v>
      </c>
      <c r="J6" s="123">
        <v>873561.89</v>
      </c>
      <c r="K6" s="123">
        <v>325264.17</v>
      </c>
      <c r="L6" s="123">
        <v>12890.796214573207</v>
      </c>
      <c r="M6" s="108">
        <f>SUM(C6:L6)</f>
        <v>25789503.3380864</v>
      </c>
      <c r="N6" s="109">
        <f>'[3]PART MPIOS X FDO 2024'!K11</f>
        <v>42101.835178324305</v>
      </c>
      <c r="O6" s="110">
        <f>'[3]PART MPIOS X FDO 2024'!L11</f>
        <v>3767.488759117075</v>
      </c>
      <c r="P6" s="110">
        <f>'[3]PART MPIOS X FDO 2024'!M11</f>
        <v>7187.9465163383084</v>
      </c>
      <c r="Q6" s="110">
        <f>'[3]PART MPIOS X FDO 2024'!N11</f>
        <v>831782.12631378719</v>
      </c>
      <c r="R6" s="110">
        <f>'[3]PART MPIOS X FDO 2024'!O11</f>
        <v>7117.328105253122</v>
      </c>
      <c r="S6" s="111">
        <f>SUM(N6:R6)</f>
        <v>891956.72487282008</v>
      </c>
      <c r="T6" s="95">
        <f>M6+S6</f>
        <v>26681460.06295922</v>
      </c>
    </row>
    <row r="7" spans="1:20" x14ac:dyDescent="0.2">
      <c r="A7" s="124" t="s">
        <v>25</v>
      </c>
      <c r="B7" s="124" t="s">
        <v>26</v>
      </c>
      <c r="C7" s="125">
        <f>'[3]PART MPIOS X FDO 2024'!D12</f>
        <v>28888226.856292441</v>
      </c>
      <c r="D7" s="125">
        <f>'[3]PART MPIOS X FDO 2024'!E12</f>
        <v>9121132.2827792019</v>
      </c>
      <c r="E7" s="125">
        <f>'[3]PART MPIOS X FDO 2024'!F12</f>
        <v>1790063.4017645875</v>
      </c>
      <c r="F7" s="125">
        <f>'[3]PART MPIOS X FDO 2024'!G12</f>
        <v>259093.35960584937</v>
      </c>
      <c r="G7" s="125">
        <f>'[3]PART MPIOS X FDO 2024'!H12</f>
        <v>0</v>
      </c>
      <c r="H7" s="125">
        <f>'[3]PART MPIOS X FDO 2024'!I12</f>
        <v>38825.820562086934</v>
      </c>
      <c r="I7" s="125">
        <v>165575.65678766757</v>
      </c>
      <c r="J7" s="125">
        <v>1917353.48</v>
      </c>
      <c r="K7" s="125">
        <v>713912.03999999992</v>
      </c>
      <c r="L7" s="125">
        <v>20716.568759549835</v>
      </c>
      <c r="M7" s="112">
        <f>SUM(C7:L7)</f>
        <v>42914899.466551386</v>
      </c>
      <c r="N7" s="113">
        <f>'[3]PART MPIOS X FDO 2024'!K12</f>
        <v>68976.031970385768</v>
      </c>
      <c r="O7" s="114">
        <f>'[3]PART MPIOS X FDO 2024'!L12</f>
        <v>6172.3301133133955</v>
      </c>
      <c r="P7" s="114">
        <f>'[3]PART MPIOS X FDO 2024'!M12</f>
        <v>11776.11442856129</v>
      </c>
      <c r="Q7" s="114">
        <f>'[3]PART MPIOS X FDO 2024'!N12</f>
        <v>1362720.4204759498</v>
      </c>
      <c r="R7" s="114">
        <f>'[3]PART MPIOS X FDO 2024'!O12</f>
        <v>11660.419287005621</v>
      </c>
      <c r="S7" s="115">
        <f t="shared" ref="S7:S65" si="0">SUM(N7:R7)</f>
        <v>1461305.3162752159</v>
      </c>
      <c r="T7" s="96">
        <f t="shared" ref="T7:T65" si="1">M7+S7</f>
        <v>44376204.782826602</v>
      </c>
    </row>
    <row r="8" spans="1:20" x14ac:dyDescent="0.2">
      <c r="A8" s="124" t="s">
        <v>27</v>
      </c>
      <c r="B8" s="124" t="s">
        <v>28</v>
      </c>
      <c r="C8" s="125">
        <f>'[3]PART MPIOS X FDO 2024'!D13</f>
        <v>20436921.757393662</v>
      </c>
      <c r="D8" s="125">
        <f>'[3]PART MPIOS X FDO 2024'!E13</f>
        <v>6452727.8787064981</v>
      </c>
      <c r="E8" s="125">
        <f>'[3]PART MPIOS X FDO 2024'!F13</f>
        <v>1266376.9868820526</v>
      </c>
      <c r="F8" s="125">
        <f>'[3]PART MPIOS X FDO 2024'!G13</f>
        <v>183295.10995831958</v>
      </c>
      <c r="G8" s="125">
        <f>'[3]PART MPIOS X FDO 2024'!H13</f>
        <v>0</v>
      </c>
      <c r="H8" s="125">
        <f>'[3]PART MPIOS X FDO 2024'!I13</f>
        <v>27467.253734236743</v>
      </c>
      <c r="I8" s="125">
        <v>129977.3861689606</v>
      </c>
      <c r="J8" s="125">
        <v>1316384.22</v>
      </c>
      <c r="K8" s="125">
        <v>490145.69</v>
      </c>
      <c r="L8" s="125">
        <v>16262.568483777206</v>
      </c>
      <c r="M8" s="112">
        <f t="shared" ref="M8:M65" si="2">SUM(C8:L8)</f>
        <v>30319558.851327509</v>
      </c>
      <c r="N8" s="113">
        <f>'[3]PART MPIOS X FDO 2024'!K13</f>
        <v>48796.964089445522</v>
      </c>
      <c r="O8" s="114">
        <f>'[3]PART MPIOS X FDO 2024'!L13</f>
        <v>4366.6033299345281</v>
      </c>
      <c r="P8" s="114">
        <f>'[3]PART MPIOS X FDO 2024'!M13</f>
        <v>8330.9900043311045</v>
      </c>
      <c r="Q8" s="114">
        <f>'[3]PART MPIOS X FDO 2024'!N13</f>
        <v>964053.99850296893</v>
      </c>
      <c r="R8" s="114">
        <f>'[3]PART MPIOS X FDO 2024'!O13</f>
        <v>8249.1416940334166</v>
      </c>
      <c r="S8" s="115">
        <f t="shared" si="0"/>
        <v>1033797.6976207135</v>
      </c>
      <c r="T8" s="96">
        <f t="shared" si="1"/>
        <v>31353356.548948221</v>
      </c>
    </row>
    <row r="9" spans="1:20" x14ac:dyDescent="0.2">
      <c r="A9" s="124" t="s">
        <v>29</v>
      </c>
      <c r="B9" s="124" t="s">
        <v>30</v>
      </c>
      <c r="C9" s="125">
        <f>'[3]PART MPIOS X FDO 2024'!D14</f>
        <v>26272713.44748912</v>
      </c>
      <c r="D9" s="125">
        <f>'[3]PART MPIOS X FDO 2024'!E14</f>
        <v>8295313.3805753998</v>
      </c>
      <c r="E9" s="125">
        <f>'[3]PART MPIOS X FDO 2024'!F14</f>
        <v>1627992.7127875816</v>
      </c>
      <c r="F9" s="125">
        <f>'[3]PART MPIOS X FDO 2024'!G14</f>
        <v>235635.28585310219</v>
      </c>
      <c r="G9" s="125">
        <f>'[3]PART MPIOS X FDO 2024'!H14</f>
        <v>0</v>
      </c>
      <c r="H9" s="125">
        <f>'[3]PART MPIOS X FDO 2024'!I14</f>
        <v>35310.566587064561</v>
      </c>
      <c r="I9" s="125">
        <v>195175.80916419835</v>
      </c>
      <c r="J9" s="125">
        <v>1992617.44</v>
      </c>
      <c r="K9" s="125">
        <v>741936.02000000014</v>
      </c>
      <c r="L9" s="125">
        <v>24420.09380603617</v>
      </c>
      <c r="M9" s="112">
        <f t="shared" si="2"/>
        <v>39421114.756262504</v>
      </c>
      <c r="N9" s="113">
        <f>'[3]PART MPIOS X FDO 2024'!K14</f>
        <v>62731.005669462284</v>
      </c>
      <c r="O9" s="114">
        <f>'[3]PART MPIOS X FDO 2024'!L14</f>
        <v>5613.4930391225562</v>
      </c>
      <c r="P9" s="114">
        <f>'[3]PART MPIOS X FDO 2024'!M14</f>
        <v>10709.915892225879</v>
      </c>
      <c r="Q9" s="114">
        <f>'[3]PART MPIOS X FDO 2024'!N14</f>
        <v>1239340.97078056</v>
      </c>
      <c r="R9" s="114">
        <f>'[3]PART MPIOS X FDO 2024'!O14</f>
        <v>10604.695682052381</v>
      </c>
      <c r="S9" s="115">
        <f t="shared" si="0"/>
        <v>1329000.0810634231</v>
      </c>
      <c r="T9" s="96">
        <f t="shared" si="1"/>
        <v>40750114.837325923</v>
      </c>
    </row>
    <row r="10" spans="1:20" x14ac:dyDescent="0.2">
      <c r="A10" s="124" t="s">
        <v>31</v>
      </c>
      <c r="B10" s="124" t="s">
        <v>32</v>
      </c>
      <c r="C10" s="125">
        <f>'[3]PART MPIOS X FDO 2024'!D15</f>
        <v>109851510.16905499</v>
      </c>
      <c r="D10" s="125">
        <f>'[3]PART MPIOS X FDO 2024'!E15</f>
        <v>34684377.158190519</v>
      </c>
      <c r="E10" s="125">
        <f>'[3]PART MPIOS X FDO 2024'!F15</f>
        <v>6806965.6528387209</v>
      </c>
      <c r="F10" s="125">
        <f>'[3]PART MPIOS X FDO 2024'!G15</f>
        <v>985238.62226168544</v>
      </c>
      <c r="G10" s="125">
        <f>'[3]PART MPIOS X FDO 2024'!H15</f>
        <v>0</v>
      </c>
      <c r="H10" s="125">
        <f>'[3]PART MPIOS X FDO 2024'!I15</f>
        <v>147640.59571793961</v>
      </c>
      <c r="I10" s="125">
        <v>742607.45181702159</v>
      </c>
      <c r="J10" s="125">
        <v>9484031.2100000009</v>
      </c>
      <c r="K10" s="125">
        <v>3531307.2300000004</v>
      </c>
      <c r="L10" s="125">
        <v>92913.889851876316</v>
      </c>
      <c r="M10" s="112">
        <f t="shared" si="2"/>
        <v>166326591.97973272</v>
      </c>
      <c r="N10" s="113">
        <f>'[3]PART MPIOS X FDO 2024'!K15</f>
        <v>262290.97808976268</v>
      </c>
      <c r="O10" s="114">
        <f>'[3]PART MPIOS X FDO 2024'!L15</f>
        <v>23471.145791757725</v>
      </c>
      <c r="P10" s="114">
        <f>'[3]PART MPIOS X FDO 2024'!M15</f>
        <v>44780.31692067242</v>
      </c>
      <c r="Q10" s="114">
        <f>'[3]PART MPIOS X FDO 2024'!N15</f>
        <v>5181934.3870489467</v>
      </c>
      <c r="R10" s="114">
        <f>'[3]PART MPIOS X FDO 2024'!O15</f>
        <v>44340.370014884931</v>
      </c>
      <c r="S10" s="115">
        <f t="shared" si="0"/>
        <v>5556817.1978660244</v>
      </c>
      <c r="T10" s="96">
        <f t="shared" si="1"/>
        <v>171883409.17759874</v>
      </c>
    </row>
    <row r="11" spans="1:20" x14ac:dyDescent="0.2">
      <c r="A11" s="124" t="s">
        <v>33</v>
      </c>
      <c r="B11" s="124" t="s">
        <v>34</v>
      </c>
      <c r="C11" s="125">
        <f>'[3]PART MPIOS X FDO 2024'!D16</f>
        <v>21829950.426090535</v>
      </c>
      <c r="D11" s="125">
        <f>'[3]PART MPIOS X FDO 2024'!E16</f>
        <v>6892560.9921784773</v>
      </c>
      <c r="E11" s="125">
        <f>'[3]PART MPIOS X FDO 2024'!F16</f>
        <v>1352696.2216986388</v>
      </c>
      <c r="F11" s="125">
        <f>'[3]PART MPIOS X FDO 2024'!G16</f>
        <v>195788.93588939498</v>
      </c>
      <c r="G11" s="125">
        <f>'[3]PART MPIOS X FDO 2024'!H16</f>
        <v>0</v>
      </c>
      <c r="H11" s="125">
        <f>'[3]PART MPIOS X FDO 2024'!I16</f>
        <v>29339.486370657163</v>
      </c>
      <c r="I11" s="125">
        <v>103716.84359507258</v>
      </c>
      <c r="J11" s="125">
        <v>919936.9800000001</v>
      </c>
      <c r="K11" s="125">
        <v>342531.57</v>
      </c>
      <c r="L11" s="125">
        <v>12976.890223761646</v>
      </c>
      <c r="M11" s="112">
        <f t="shared" si="2"/>
        <v>31679498.346046537</v>
      </c>
      <c r="N11" s="113">
        <f>'[3]PART MPIOS X FDO 2024'!K16</f>
        <v>52123.079965843448</v>
      </c>
      <c r="O11" s="114">
        <f>'[3]PART MPIOS X FDO 2024'!L16</f>
        <v>4664.2412861607572</v>
      </c>
      <c r="P11" s="114">
        <f>'[3]PART MPIOS X FDO 2024'!M16</f>
        <v>8898.8498832515543</v>
      </c>
      <c r="Q11" s="114">
        <f>'[3]PART MPIOS X FDO 2024'!N16</f>
        <v>1029766.1871597872</v>
      </c>
      <c r="R11" s="114">
        <f>'[3]PART MPIOS X FDO 2024'!O16</f>
        <v>8811.4225995603902</v>
      </c>
      <c r="S11" s="115">
        <f t="shared" si="0"/>
        <v>1104263.7808946033</v>
      </c>
      <c r="T11" s="96">
        <f t="shared" si="1"/>
        <v>32783762.126941141</v>
      </c>
    </row>
    <row r="12" spans="1:20" x14ac:dyDescent="0.2">
      <c r="A12" s="124" t="s">
        <v>35</v>
      </c>
      <c r="B12" s="124" t="s">
        <v>36</v>
      </c>
      <c r="C12" s="125">
        <f>'[3]PART MPIOS X FDO 2024'!D17</f>
        <v>17174784.095098529</v>
      </c>
      <c r="D12" s="125">
        <f>'[3]PART MPIOS X FDO 2024'!E17</f>
        <v>5422744.650921477</v>
      </c>
      <c r="E12" s="125">
        <f>'[3]PART MPIOS X FDO 2024'!F17</f>
        <v>1064238.1269983605</v>
      </c>
      <c r="F12" s="125">
        <f>'[3]PART MPIOS X FDO 2024'!G17</f>
        <v>154037.57848623072</v>
      </c>
      <c r="G12" s="125">
        <f>'[3]PART MPIOS X FDO 2024'!H17</f>
        <v>0</v>
      </c>
      <c r="H12" s="125">
        <f>'[3]PART MPIOS X FDO 2024'!I17</f>
        <v>23082.935785088939</v>
      </c>
      <c r="I12" s="125">
        <v>119208.79805525442</v>
      </c>
      <c r="J12" s="125">
        <v>999486.73</v>
      </c>
      <c r="K12" s="125">
        <v>372151.30999999994</v>
      </c>
      <c r="L12" s="125">
        <v>14915.219480735346</v>
      </c>
      <c r="M12" s="112">
        <f t="shared" si="2"/>
        <v>25344649.444825672</v>
      </c>
      <c r="N12" s="113">
        <f>'[3]PART MPIOS X FDO 2024'!K17</f>
        <v>41008.001727525509</v>
      </c>
      <c r="O12" s="114">
        <f>'[3]PART MPIOS X FDO 2024'!L17</f>
        <v>3669.6069158963219</v>
      </c>
      <c r="P12" s="114">
        <f>'[3]PART MPIOS X FDO 2024'!M17</f>
        <v>7001.1989242482741</v>
      </c>
      <c r="Q12" s="114">
        <f>'[3]PART MPIOS X FDO 2024'!N17</f>
        <v>810171.8779793632</v>
      </c>
      <c r="R12" s="114">
        <f>'[3]PART MPIOS X FDO 2024'!O17</f>
        <v>6932.4152260671699</v>
      </c>
      <c r="S12" s="115">
        <f t="shared" si="0"/>
        <v>868783.10077310051</v>
      </c>
      <c r="T12" s="96">
        <f t="shared" si="1"/>
        <v>26213432.545598771</v>
      </c>
    </row>
    <row r="13" spans="1:20" x14ac:dyDescent="0.2">
      <c r="A13" s="124" t="s">
        <v>37</v>
      </c>
      <c r="B13" s="124" t="s">
        <v>38</v>
      </c>
      <c r="C13" s="125">
        <f>'[3]PART MPIOS X FDO 2024'!D18</f>
        <v>52939981.396595232</v>
      </c>
      <c r="D13" s="125">
        <f>'[3]PART MPIOS X FDO 2024'!E18</f>
        <v>16715202.901455883</v>
      </c>
      <c r="E13" s="125">
        <f>'[3]PART MPIOS X FDO 2024'!F18</f>
        <v>3280434.0556991058</v>
      </c>
      <c r="F13" s="125">
        <f>'[3]PART MPIOS X FDO 2024'!G18</f>
        <v>474809.26073270972</v>
      </c>
      <c r="G13" s="125">
        <f>'[3]PART MPIOS X FDO 2024'!H18</f>
        <v>0</v>
      </c>
      <c r="H13" s="125">
        <f>'[3]PART MPIOS X FDO 2024'!I18</f>
        <v>71151.415020708024</v>
      </c>
      <c r="I13" s="125">
        <v>271141.24257241498</v>
      </c>
      <c r="J13" s="125">
        <v>4613082.9700000007</v>
      </c>
      <c r="K13" s="125">
        <v>1717646.52</v>
      </c>
      <c r="L13" s="125">
        <v>33924.770731874829</v>
      </c>
      <c r="M13" s="112">
        <f t="shared" si="2"/>
        <v>80117374.532807931</v>
      </c>
      <c r="N13" s="113">
        <f>'[3]PART MPIOS X FDO 2024'!K18</f>
        <v>126404.08383278085</v>
      </c>
      <c r="O13" s="114">
        <f>'[3]PART MPIOS X FDO 2024'!L18</f>
        <v>11311.287570468525</v>
      </c>
      <c r="P13" s="114">
        <f>'[3]PART MPIOS X FDO 2024'!M18</f>
        <v>21580.669588116874</v>
      </c>
      <c r="Q13" s="114">
        <f>'[3]PART MPIOS X FDO 2024'!N18</f>
        <v>2497293.9345719358</v>
      </c>
      <c r="R13" s="114">
        <f>'[3]PART MPIOS X FDO 2024'!O18</f>
        <v>21368.649007134092</v>
      </c>
      <c r="S13" s="115">
        <f t="shared" si="0"/>
        <v>2677958.6245704363</v>
      </c>
      <c r="T13" s="96">
        <f t="shared" si="1"/>
        <v>82795333.157378361</v>
      </c>
    </row>
    <row r="14" spans="1:20" x14ac:dyDescent="0.2">
      <c r="A14" s="124" t="s">
        <v>39</v>
      </c>
      <c r="B14" s="124" t="s">
        <v>40</v>
      </c>
      <c r="C14" s="125">
        <f>'[3]PART MPIOS X FDO 2024'!D19</f>
        <v>70566757.773238495</v>
      </c>
      <c r="D14" s="125">
        <f>'[3]PART MPIOS X FDO 2024'!E19</f>
        <v>22280659.024814673</v>
      </c>
      <c r="E14" s="125">
        <f>'[3]PART MPIOS X FDO 2024'!F19</f>
        <v>4372679.9536519879</v>
      </c>
      <c r="F14" s="125">
        <f>'[3]PART MPIOS X FDO 2024'!G19</f>
        <v>632900.6774598232</v>
      </c>
      <c r="G14" s="125">
        <f>'[3]PART MPIOS X FDO 2024'!H19</f>
        <v>0</v>
      </c>
      <c r="H14" s="125">
        <f>'[3]PART MPIOS X FDO 2024'!I19</f>
        <v>94841.829115421264</v>
      </c>
      <c r="I14" s="125">
        <v>411672.10789771075</v>
      </c>
      <c r="J14" s="125">
        <v>6883899.6000000006</v>
      </c>
      <c r="K14" s="125">
        <v>2563167.8899999997</v>
      </c>
      <c r="L14" s="125">
        <v>51507.774120373957</v>
      </c>
      <c r="M14" s="112">
        <f t="shared" si="2"/>
        <v>107858086.6302985</v>
      </c>
      <c r="N14" s="113">
        <f>'[3]PART MPIOS X FDO 2024'!K19</f>
        <v>168491.3014712478</v>
      </c>
      <c r="O14" s="114">
        <f>'[3]PART MPIOS X FDO 2024'!L19</f>
        <v>15077.468276935037</v>
      </c>
      <c r="P14" s="114">
        <f>'[3]PART MPIOS X FDO 2024'!M19</f>
        <v>28766.120486526652</v>
      </c>
      <c r="Q14" s="114">
        <f>'[3]PART MPIOS X FDO 2024'!N19</f>
        <v>3328787.270424867</v>
      </c>
      <c r="R14" s="114">
        <f>'[3]PART MPIOS X FDO 2024'!O19</f>
        <v>28483.506012806498</v>
      </c>
      <c r="S14" s="115">
        <f t="shared" si="0"/>
        <v>3569605.6666723834</v>
      </c>
      <c r="T14" s="96">
        <f t="shared" si="1"/>
        <v>111427692.29697087</v>
      </c>
    </row>
    <row r="15" spans="1:20" x14ac:dyDescent="0.2">
      <c r="A15" s="124" t="s">
        <v>41</v>
      </c>
      <c r="B15" s="124" t="s">
        <v>42</v>
      </c>
      <c r="C15" s="125">
        <f>'[3]PART MPIOS X FDO 2024'!D20</f>
        <v>39071361.492535993</v>
      </c>
      <c r="D15" s="125">
        <f>'[3]PART MPIOS X FDO 2024'!E20</f>
        <v>12336342.358931614</v>
      </c>
      <c r="E15" s="125">
        <f>'[3]PART MPIOS X FDO 2024'!F20</f>
        <v>2421062.8991813147</v>
      </c>
      <c r="F15" s="125">
        <f>'[3]PART MPIOS X FDO 2024'!G20</f>
        <v>350424.07981058699</v>
      </c>
      <c r="G15" s="125">
        <f>'[3]PART MPIOS X FDO 2024'!H20</f>
        <v>0</v>
      </c>
      <c r="H15" s="125">
        <f>'[3]PART MPIOS X FDO 2024'!I20</f>
        <v>52511.968905949216</v>
      </c>
      <c r="I15" s="125">
        <v>214477.34631153519</v>
      </c>
      <c r="J15" s="125">
        <v>3448181.5199999996</v>
      </c>
      <c r="K15" s="125">
        <v>1283904.29</v>
      </c>
      <c r="L15" s="125">
        <v>26835.072126131789</v>
      </c>
      <c r="M15" s="112">
        <f t="shared" si="2"/>
        <v>59205101.02780313</v>
      </c>
      <c r="N15" s="113">
        <f>'[3]PART MPIOS X FDO 2024'!K20</f>
        <v>93290.16601960946</v>
      </c>
      <c r="O15" s="114">
        <f>'[3]PART MPIOS X FDO 2024'!L20</f>
        <v>8348.0838858063562</v>
      </c>
      <c r="P15" s="114">
        <f>'[3]PART MPIOS X FDO 2024'!M20</f>
        <v>15927.208897404727</v>
      </c>
      <c r="Q15" s="114">
        <f>'[3]PART MPIOS X FDO 2024'!N20</f>
        <v>1843081.0041246617</v>
      </c>
      <c r="R15" s="114">
        <f>'[3]PART MPIOS X FDO 2024'!O20</f>
        <v>15770.731079602385</v>
      </c>
      <c r="S15" s="115">
        <f t="shared" si="0"/>
        <v>1976417.1940070845</v>
      </c>
      <c r="T15" s="96">
        <f t="shared" si="1"/>
        <v>61181518.221810214</v>
      </c>
    </row>
    <row r="16" spans="1:20" x14ac:dyDescent="0.2">
      <c r="A16" s="124" t="s">
        <v>43</v>
      </c>
      <c r="B16" s="124" t="s">
        <v>44</v>
      </c>
      <c r="C16" s="125">
        <f>'[3]PART MPIOS X FDO 2024'!D21</f>
        <v>24779572.4065063</v>
      </c>
      <c r="D16" s="125">
        <f>'[3]PART MPIOS X FDO 2024'!E21</f>
        <v>7823870.9130469915</v>
      </c>
      <c r="E16" s="125">
        <f>'[3]PART MPIOS X FDO 2024'!F21</f>
        <v>1535469.9994887614</v>
      </c>
      <c r="F16" s="125">
        <f>'[3]PART MPIOS X FDO 2024'!G21</f>
        <v>222243.56989219866</v>
      </c>
      <c r="G16" s="125">
        <f>'[3]PART MPIOS X FDO 2024'!H21</f>
        <v>0</v>
      </c>
      <c r="H16" s="125">
        <f>'[3]PART MPIOS X FDO 2024'!I21</f>
        <v>33303.782770962709</v>
      </c>
      <c r="I16" s="125">
        <v>133060.77918577974</v>
      </c>
      <c r="J16" s="125">
        <v>1604832</v>
      </c>
      <c r="K16" s="125">
        <v>597547.03999999992</v>
      </c>
      <c r="L16" s="125">
        <v>16648.357824341714</v>
      </c>
      <c r="M16" s="112">
        <f t="shared" si="2"/>
        <v>36746548.848715335</v>
      </c>
      <c r="N16" s="113">
        <f>'[3]PART MPIOS X FDO 2024'!K21</f>
        <v>59165.852823928864</v>
      </c>
      <c r="O16" s="114">
        <f>'[3]PART MPIOS X FDO 2024'!L21</f>
        <v>5294.4648254308977</v>
      </c>
      <c r="P16" s="114">
        <f>'[3]PART MPIOS X FDO 2024'!M21</f>
        <v>10101.245798209196</v>
      </c>
      <c r="Q16" s="114">
        <f>'[3]PART MPIOS X FDO 2024'!N21</f>
        <v>1168906.2640289131</v>
      </c>
      <c r="R16" s="114">
        <f>'[3]PART MPIOS X FDO 2024'!O21</f>
        <v>10002.005503831791</v>
      </c>
      <c r="S16" s="115">
        <f t="shared" si="0"/>
        <v>1253469.832980314</v>
      </c>
      <c r="T16" s="96">
        <f t="shared" si="1"/>
        <v>38000018.681695648</v>
      </c>
    </row>
    <row r="17" spans="1:20" x14ac:dyDescent="0.2">
      <c r="A17" s="124" t="s">
        <v>45</v>
      </c>
      <c r="B17" s="124" t="s">
        <v>46</v>
      </c>
      <c r="C17" s="125">
        <f>'[3]PART MPIOS X FDO 2024'!D22</f>
        <v>18773510.291200276</v>
      </c>
      <c r="D17" s="125">
        <f>'[3]PART MPIOS X FDO 2024'!E22</f>
        <v>5927524.4420498535</v>
      </c>
      <c r="E17" s="125">
        <f>'[3]PART MPIOS X FDO 2024'!F22</f>
        <v>1163303.4406058898</v>
      </c>
      <c r="F17" s="125">
        <f>'[3]PART MPIOS X FDO 2024'!G22</f>
        <v>168376.26889109568</v>
      </c>
      <c r="G17" s="125">
        <f>'[3]PART MPIOS X FDO 2024'!H22</f>
        <v>0</v>
      </c>
      <c r="H17" s="125">
        <f>'[3]PART MPIOS X FDO 2024'!I22</f>
        <v>25231.626209272374</v>
      </c>
      <c r="I17" s="125">
        <v>128718.18837133674</v>
      </c>
      <c r="J17" s="125">
        <v>991103.69</v>
      </c>
      <c r="K17" s="125">
        <v>369029.95</v>
      </c>
      <c r="L17" s="125">
        <v>16105.01961299241</v>
      </c>
      <c r="M17" s="112">
        <f t="shared" si="2"/>
        <v>27562902.916940723</v>
      </c>
      <c r="N17" s="113">
        <f>'[3]PART MPIOS X FDO 2024'!K22</f>
        <v>44825.258832393039</v>
      </c>
      <c r="O17" s="114">
        <f>'[3]PART MPIOS X FDO 2024'!L22</f>
        <v>4011.1947153909241</v>
      </c>
      <c r="P17" s="114">
        <f>'[3]PART MPIOS X FDO 2024'!M22</f>
        <v>7652.9101808403993</v>
      </c>
      <c r="Q17" s="114">
        <f>'[3]PART MPIOS X FDO 2024'!N22</f>
        <v>885587.26588168938</v>
      </c>
      <c r="R17" s="114">
        <f>'[3]PART MPIOS X FDO 2024'!O22</f>
        <v>7577.7237063834482</v>
      </c>
      <c r="S17" s="115">
        <f t="shared" si="0"/>
        <v>949654.35331669729</v>
      </c>
      <c r="T17" s="96">
        <f t="shared" si="1"/>
        <v>28512557.270257421</v>
      </c>
    </row>
    <row r="18" spans="1:20" x14ac:dyDescent="0.2">
      <c r="A18" s="124" t="s">
        <v>47</v>
      </c>
      <c r="B18" s="124" t="s">
        <v>48</v>
      </c>
      <c r="C18" s="125">
        <f>'[3]PART MPIOS X FDO 2024'!D23</f>
        <v>25368650.257548023</v>
      </c>
      <c r="D18" s="125">
        <f>'[3]PART MPIOS X FDO 2024'!E23</f>
        <v>8009865.6101578837</v>
      </c>
      <c r="E18" s="125">
        <f>'[3]PART MPIOS X FDO 2024'!F23</f>
        <v>1571972.2987536341</v>
      </c>
      <c r="F18" s="125">
        <f>'[3]PART MPIOS X FDO 2024'!G23</f>
        <v>227526.90418111326</v>
      </c>
      <c r="G18" s="125">
        <f>'[3]PART MPIOS X FDO 2024'!H23</f>
        <v>0</v>
      </c>
      <c r="H18" s="125">
        <f>'[3]PART MPIOS X FDO 2024'!I23</f>
        <v>34095.504293208505</v>
      </c>
      <c r="I18" s="125">
        <v>148848.17070741122</v>
      </c>
      <c r="J18" s="125">
        <v>1773874.9300000002</v>
      </c>
      <c r="K18" s="125">
        <v>660488.91</v>
      </c>
      <c r="L18" s="125">
        <v>18623.6517071329</v>
      </c>
      <c r="M18" s="112">
        <f t="shared" si="2"/>
        <v>37813946.237348415</v>
      </c>
      <c r="N18" s="113">
        <f>'[3]PART MPIOS X FDO 2024'!K23</f>
        <v>60572.386111299857</v>
      </c>
      <c r="O18" s="114">
        <f>'[3]PART MPIOS X FDO 2024'!L23</f>
        <v>5420.3286583742747</v>
      </c>
      <c r="P18" s="114">
        <f>'[3]PART MPIOS X FDO 2024'!M23</f>
        <v>10341.379892132903</v>
      </c>
      <c r="Q18" s="114">
        <f>'[3]PART MPIOS X FDO 2024'!N23</f>
        <v>1196694.3460340151</v>
      </c>
      <c r="R18" s="114">
        <f>'[3]PART MPIOS X FDO 2024'!O23</f>
        <v>10239.780385966467</v>
      </c>
      <c r="S18" s="115">
        <f t="shared" si="0"/>
        <v>1283268.2210817884</v>
      </c>
      <c r="T18" s="96">
        <f t="shared" si="1"/>
        <v>39097214.458430201</v>
      </c>
    </row>
    <row r="19" spans="1:20" x14ac:dyDescent="0.2">
      <c r="A19" s="124" t="s">
        <v>49</v>
      </c>
      <c r="B19" s="124" t="s">
        <v>50</v>
      </c>
      <c r="C19" s="125">
        <f>'[3]PART MPIOS X FDO 2024'!D24</f>
        <v>15317695.864809098</v>
      </c>
      <c r="D19" s="125">
        <f>'[3]PART MPIOS X FDO 2024'!E24</f>
        <v>4836389.9572420819</v>
      </c>
      <c r="E19" s="125">
        <f>'[3]PART MPIOS X FDO 2024'!F24</f>
        <v>949163.3703708254</v>
      </c>
      <c r="F19" s="125">
        <f>'[3]PART MPIOS X FDO 2024'!G24</f>
        <v>137381.68502957284</v>
      </c>
      <c r="G19" s="125">
        <f>'[3]PART MPIOS X FDO 2024'!H24</f>
        <v>0</v>
      </c>
      <c r="H19" s="125">
        <f>'[3]PART MPIOS X FDO 2024'!I24</f>
        <v>20587.006396419121</v>
      </c>
      <c r="I19" s="125">
        <v>89019.184497354305</v>
      </c>
      <c r="J19" s="125">
        <v>712377.97000000009</v>
      </c>
      <c r="K19" s="125">
        <v>265248.54000000004</v>
      </c>
      <c r="L19" s="125">
        <v>11137.941967661585</v>
      </c>
      <c r="M19" s="112">
        <f t="shared" si="2"/>
        <v>22339001.52031301</v>
      </c>
      <c r="N19" s="113">
        <f>'[3]PART MPIOS X FDO 2024'!K24</f>
        <v>36573.857057397741</v>
      </c>
      <c r="O19" s="114">
        <f>'[3]PART MPIOS X FDO 2024'!L24</f>
        <v>3272.8168441512794</v>
      </c>
      <c r="P19" s="114">
        <f>'[3]PART MPIOS X FDO 2024'!M24</f>
        <v>6244.1679159896576</v>
      </c>
      <c r="Q19" s="114">
        <f>'[3]PART MPIOS X FDO 2024'!N24</f>
        <v>722568.99163295829</v>
      </c>
      <c r="R19" s="114">
        <f>'[3]PART MPIOS X FDO 2024'!O24</f>
        <v>6182.8217142929707</v>
      </c>
      <c r="S19" s="115">
        <f t="shared" si="0"/>
        <v>774842.65516478999</v>
      </c>
      <c r="T19" s="96">
        <f t="shared" si="1"/>
        <v>23113844.175477799</v>
      </c>
    </row>
    <row r="20" spans="1:20" x14ac:dyDescent="0.2">
      <c r="A20" s="124" t="s">
        <v>51</v>
      </c>
      <c r="B20" s="124" t="s">
        <v>52</v>
      </c>
      <c r="C20" s="125">
        <f>'[3]PART MPIOS X FDO 2024'!D25</f>
        <v>19175971.053922862</v>
      </c>
      <c r="D20" s="125">
        <f>'[3]PART MPIOS X FDO 2024'!E25</f>
        <v>6054596.8952565584</v>
      </c>
      <c r="E20" s="125">
        <f>'[3]PART MPIOS X FDO 2024'!F25</f>
        <v>1188241.9834101892</v>
      </c>
      <c r="F20" s="125">
        <f>'[3]PART MPIOS X FDO 2024'!G25</f>
        <v>171985.86776478402</v>
      </c>
      <c r="G20" s="125">
        <f>'[3]PART MPIOS X FDO 2024'!H25</f>
        <v>0</v>
      </c>
      <c r="H20" s="125">
        <f>'[3]PART MPIOS X FDO 2024'!I25</f>
        <v>25772.534082728238</v>
      </c>
      <c r="I20" s="125">
        <v>154348.95438246996</v>
      </c>
      <c r="J20" s="125">
        <v>1329621.8099999998</v>
      </c>
      <c r="K20" s="125">
        <v>495074.60999999993</v>
      </c>
      <c r="L20" s="125">
        <v>19311.901208579246</v>
      </c>
      <c r="M20" s="112">
        <f t="shared" si="2"/>
        <v>28614925.61002817</v>
      </c>
      <c r="N20" s="113">
        <f>'[3]PART MPIOS X FDO 2024'!K25</f>
        <v>45786.208999894654</v>
      </c>
      <c r="O20" s="114">
        <f>'[3]PART MPIOS X FDO 2024'!L25</f>
        <v>4097.1854789478984</v>
      </c>
      <c r="P20" s="114">
        <f>'[3]PART MPIOS X FDO 2024'!M25</f>
        <v>7816.9709249768939</v>
      </c>
      <c r="Q20" s="114">
        <f>'[3]PART MPIOS X FDO 2024'!N25</f>
        <v>904572.21440520638</v>
      </c>
      <c r="R20" s="114">
        <f>'[3]PART MPIOS X FDO 2024'!O25</f>
        <v>7740.1726259124516</v>
      </c>
      <c r="S20" s="115">
        <f t="shared" si="0"/>
        <v>970012.75243493833</v>
      </c>
      <c r="T20" s="96">
        <f t="shared" si="1"/>
        <v>29584938.362463109</v>
      </c>
    </row>
    <row r="21" spans="1:20" x14ac:dyDescent="0.2">
      <c r="A21" s="124" t="s">
        <v>53</v>
      </c>
      <c r="B21" s="124" t="s">
        <v>54</v>
      </c>
      <c r="C21" s="125">
        <f>'[3]PART MPIOS X FDO 2024'!D26</f>
        <v>89385283.272183135</v>
      </c>
      <c r="D21" s="125">
        <f>'[3]PART MPIOS X FDO 2024'!E26</f>
        <v>28222396.511736255</v>
      </c>
      <c r="E21" s="125">
        <f>'[3]PART MPIOS X FDO 2024'!F26</f>
        <v>5538772.7685004324</v>
      </c>
      <c r="F21" s="125">
        <f>'[3]PART MPIOS X FDO 2024'!G26</f>
        <v>801680.67972873617</v>
      </c>
      <c r="G21" s="125">
        <f>'[3]PART MPIOS X FDO 2024'!H26</f>
        <v>0</v>
      </c>
      <c r="H21" s="125">
        <f>'[3]PART MPIOS X FDO 2024'!I26</f>
        <v>120133.95583194673</v>
      </c>
      <c r="I21" s="125">
        <v>535362.56535603385</v>
      </c>
      <c r="J21" s="125">
        <v>9271373.9399999995</v>
      </c>
      <c r="K21" s="125">
        <v>3452125.8899999997</v>
      </c>
      <c r="L21" s="125">
        <v>66983.731858059837</v>
      </c>
      <c r="M21" s="112">
        <f t="shared" si="2"/>
        <v>137394113.31519461</v>
      </c>
      <c r="N21" s="113">
        <f>'[3]PART MPIOS X FDO 2024'!K26</f>
        <v>213424.04251166887</v>
      </c>
      <c r="O21" s="114">
        <f>'[3]PART MPIOS X FDO 2024'!L26</f>
        <v>19098.281053126295</v>
      </c>
      <c r="P21" s="114">
        <f>'[3]PART MPIOS X FDO 2024'!M26</f>
        <v>36437.380849953894</v>
      </c>
      <c r="Q21" s="114">
        <f>'[3]PART MPIOS X FDO 2024'!N26</f>
        <v>4216498.0014513843</v>
      </c>
      <c r="R21" s="114">
        <f>'[3]PART MPIOS X FDO 2024'!O26</f>
        <v>36079.399619308846</v>
      </c>
      <c r="S21" s="115">
        <f t="shared" si="0"/>
        <v>4521537.105485443</v>
      </c>
      <c r="T21" s="96">
        <f t="shared" si="1"/>
        <v>141915650.42068005</v>
      </c>
    </row>
    <row r="22" spans="1:20" x14ac:dyDescent="0.2">
      <c r="A22" s="124" t="s">
        <v>55</v>
      </c>
      <c r="B22" s="124" t="s">
        <v>56</v>
      </c>
      <c r="C22" s="125">
        <f>'[3]PART MPIOS X FDO 2024'!D27</f>
        <v>24614648.555223636</v>
      </c>
      <c r="D22" s="125">
        <f>'[3]PART MPIOS X FDO 2024'!E27</f>
        <v>7771798.0644219145</v>
      </c>
      <c r="E22" s="125">
        <f>'[3]PART MPIOS X FDO 2024'!F27</f>
        <v>1525250.4677837596</v>
      </c>
      <c r="F22" s="125">
        <f>'[3]PART MPIOS X FDO 2024'!G27</f>
        <v>220764.3972548288</v>
      </c>
      <c r="G22" s="125">
        <f>'[3]PART MPIOS X FDO 2024'!H27</f>
        <v>0</v>
      </c>
      <c r="H22" s="125">
        <f>'[3]PART MPIOS X FDO 2024'!I27</f>
        <v>33082.124865541133</v>
      </c>
      <c r="I22" s="125">
        <v>162835.78434599427</v>
      </c>
      <c r="J22" s="125">
        <v>1726194.1700000002</v>
      </c>
      <c r="K22" s="125">
        <v>642735.34</v>
      </c>
      <c r="L22" s="125">
        <v>20373.760179281846</v>
      </c>
      <c r="M22" s="112">
        <f t="shared" si="2"/>
        <v>36717682.664074957</v>
      </c>
      <c r="N22" s="113">
        <f>'[3]PART MPIOS X FDO 2024'!K27</f>
        <v>58772.066355297808</v>
      </c>
      <c r="O22" s="114">
        <f>'[3]PART MPIOS X FDO 2024'!L27</f>
        <v>5259.2267868091576</v>
      </c>
      <c r="P22" s="114">
        <f>'[3]PART MPIOS X FDO 2024'!M27</f>
        <v>10034.015567902394</v>
      </c>
      <c r="Q22" s="114">
        <f>'[3]PART MPIOS X FDO 2024'!N27</f>
        <v>1161126.4476668898</v>
      </c>
      <c r="R22" s="114">
        <f>'[3]PART MPIOS X FDO 2024'!O27</f>
        <v>9935.4357809495195</v>
      </c>
      <c r="S22" s="115">
        <f t="shared" si="0"/>
        <v>1245127.1921578485</v>
      </c>
      <c r="T22" s="96">
        <f t="shared" si="1"/>
        <v>37962809.856232807</v>
      </c>
    </row>
    <row r="23" spans="1:20" x14ac:dyDescent="0.2">
      <c r="A23" s="124" t="s">
        <v>57</v>
      </c>
      <c r="B23" s="124" t="s">
        <v>58</v>
      </c>
      <c r="C23" s="125">
        <f>'[3]PART MPIOS X FDO 2024'!D28</f>
        <v>41091290.607959479</v>
      </c>
      <c r="D23" s="125">
        <f>'[3]PART MPIOS X FDO 2024'!E28</f>
        <v>12974112.228133593</v>
      </c>
      <c r="E23" s="125">
        <f>'[3]PART MPIOS X FDO 2024'!F28</f>
        <v>2546228.1161974189</v>
      </c>
      <c r="F23" s="125">
        <f>'[3]PART MPIOS X FDO 2024'!G28</f>
        <v>368540.4641523537</v>
      </c>
      <c r="G23" s="125">
        <f>'[3]PART MPIOS X FDO 2024'!H28</f>
        <v>0</v>
      </c>
      <c r="H23" s="125">
        <f>'[3]PART MPIOS X FDO 2024'!I28</f>
        <v>55226.756690388276</v>
      </c>
      <c r="I23" s="125">
        <v>296676.56484438363</v>
      </c>
      <c r="J23" s="125">
        <v>3940168.1700000004</v>
      </c>
      <c r="K23" s="125">
        <v>1467091.79</v>
      </c>
      <c r="L23" s="125">
        <v>37119.710555202204</v>
      </c>
      <c r="M23" s="112">
        <f t="shared" si="2"/>
        <v>62776454.408532821</v>
      </c>
      <c r="N23" s="113">
        <f>'[3]PART MPIOS X FDO 2024'!K28</f>
        <v>98113.123688020831</v>
      </c>
      <c r="O23" s="114">
        <f>'[3]PART MPIOS X FDO 2024'!L28</f>
        <v>8779.6669444658091</v>
      </c>
      <c r="P23" s="114">
        <f>'[3]PART MPIOS X FDO 2024'!M28</f>
        <v>16750.621027167486</v>
      </c>
      <c r="Q23" s="114">
        <f>'[3]PART MPIOS X FDO 2024'!N28</f>
        <v>1938365.4487946164</v>
      </c>
      <c r="R23" s="114">
        <f>'[3]PART MPIOS X FDO 2024'!O28</f>
        <v>16586.053547576488</v>
      </c>
      <c r="S23" s="115">
        <f t="shared" si="0"/>
        <v>2078594.9140018472</v>
      </c>
      <c r="T23" s="96">
        <f t="shared" si="1"/>
        <v>64855049.322534665</v>
      </c>
    </row>
    <row r="24" spans="1:20" x14ac:dyDescent="0.2">
      <c r="A24" s="124" t="s">
        <v>59</v>
      </c>
      <c r="B24" s="124" t="s">
        <v>60</v>
      </c>
      <c r="C24" s="125">
        <f>'[3]PART MPIOS X FDO 2024'!D29</f>
        <v>20184442.439277835</v>
      </c>
      <c r="D24" s="125">
        <f>'[3]PART MPIOS X FDO 2024'!E29</f>
        <v>6373010.3775024135</v>
      </c>
      <c r="E24" s="125">
        <f>'[3]PART MPIOS X FDO 2024'!F29</f>
        <v>1250732.0672644549</v>
      </c>
      <c r="F24" s="125">
        <f>'[3]PART MPIOS X FDO 2024'!G29</f>
        <v>181030.66793884078</v>
      </c>
      <c r="G24" s="125">
        <f>'[3]PART MPIOS X FDO 2024'!H29</f>
        <v>0</v>
      </c>
      <c r="H24" s="125">
        <f>'[3]PART MPIOS X FDO 2024'!I29</f>
        <v>27127.921149043203</v>
      </c>
      <c r="I24" s="125">
        <v>108391.10489012893</v>
      </c>
      <c r="J24" s="125">
        <v>970913.40999999992</v>
      </c>
      <c r="K24" s="125">
        <v>361512.26</v>
      </c>
      <c r="L24" s="125">
        <v>13561.72653000271</v>
      </c>
      <c r="M24" s="112">
        <f t="shared" si="2"/>
        <v>29470721.974552721</v>
      </c>
      <c r="N24" s="113">
        <f>'[3]PART MPIOS X FDO 2024'!K29</f>
        <v>48194.122606482531</v>
      </c>
      <c r="O24" s="114">
        <f>'[3]PART MPIOS X FDO 2024'!L29</f>
        <v>4312.657973372925</v>
      </c>
      <c r="P24" s="114">
        <f>'[3]PART MPIOS X FDO 2024'!M29</f>
        <v>8228.0683069985625</v>
      </c>
      <c r="Q24" s="114">
        <f>'[3]PART MPIOS X FDO 2024'!N29</f>
        <v>952144.00055619853</v>
      </c>
      <c r="R24" s="114">
        <f>'[3]PART MPIOS X FDO 2024'!O29</f>
        <v>8147.2311570810061</v>
      </c>
      <c r="S24" s="115">
        <f t="shared" si="0"/>
        <v>1021026.0806001335</v>
      </c>
      <c r="T24" s="96">
        <f t="shared" si="1"/>
        <v>30491748.055152856</v>
      </c>
    </row>
    <row r="25" spans="1:20" x14ac:dyDescent="0.2">
      <c r="A25" s="124" t="s">
        <v>61</v>
      </c>
      <c r="B25" s="124" t="s">
        <v>62</v>
      </c>
      <c r="C25" s="125">
        <f>'[3]PART MPIOS X FDO 2024'!D30</f>
        <v>26290120.99257509</v>
      </c>
      <c r="D25" s="125">
        <f>'[3]PART MPIOS X FDO 2024'!E30</f>
        <v>8300809.6168877715</v>
      </c>
      <c r="E25" s="125">
        <f>'[3]PART MPIOS X FDO 2024'!F30</f>
        <v>1629071.3739850298</v>
      </c>
      <c r="F25" s="125">
        <f>'[3]PART MPIOS X FDO 2024'!G30</f>
        <v>235791.41102344412</v>
      </c>
      <c r="G25" s="125">
        <f>'[3]PART MPIOS X FDO 2024'!H30</f>
        <v>0</v>
      </c>
      <c r="H25" s="125">
        <f>'[3]PART MPIOS X FDO 2024'!I30</f>
        <v>35333.962353973227</v>
      </c>
      <c r="I25" s="125">
        <v>179335.44028483628</v>
      </c>
      <c r="J25" s="125">
        <v>2060354.15</v>
      </c>
      <c r="K25" s="125">
        <v>767157.28</v>
      </c>
      <c r="L25" s="125">
        <v>22438.171478608758</v>
      </c>
      <c r="M25" s="112">
        <f t="shared" si="2"/>
        <v>39520412.398588754</v>
      </c>
      <c r="N25" s="113">
        <f>'[3]PART MPIOS X FDO 2024'!K30</f>
        <v>62772.569431487173</v>
      </c>
      <c r="O25" s="114">
        <f>'[3]PART MPIOS X FDO 2024'!L30</f>
        <v>5617.2123783283678</v>
      </c>
      <c r="P25" s="114">
        <f>'[3]PART MPIOS X FDO 2024'!M30</f>
        <v>10717.011974788251</v>
      </c>
      <c r="Q25" s="114">
        <f>'[3]PART MPIOS X FDO 2024'!N30</f>
        <v>1240162.1225001519</v>
      </c>
      <c r="R25" s="114">
        <f>'[3]PART MPIOS X FDO 2024'!O30</f>
        <v>10611.722048726586</v>
      </c>
      <c r="S25" s="115">
        <f t="shared" si="0"/>
        <v>1329880.6383334822</v>
      </c>
      <c r="T25" s="96">
        <f t="shared" si="1"/>
        <v>40850293.036922239</v>
      </c>
    </row>
    <row r="26" spans="1:20" x14ac:dyDescent="0.2">
      <c r="A26" s="124" t="s">
        <v>63</v>
      </c>
      <c r="B26" s="124" t="s">
        <v>64</v>
      </c>
      <c r="C26" s="125">
        <f>'[3]PART MPIOS X FDO 2024'!D31</f>
        <v>16295364.608699478</v>
      </c>
      <c r="D26" s="125">
        <f>'[3]PART MPIOS X FDO 2024'!E31</f>
        <v>5145077.8523532469</v>
      </c>
      <c r="E26" s="125">
        <f>'[3]PART MPIOS X FDO 2024'!F31</f>
        <v>1009744.7638289054</v>
      </c>
      <c r="F26" s="125">
        <f>'[3]PART MPIOS X FDO 2024'!G31</f>
        <v>146150.22180049666</v>
      </c>
      <c r="G26" s="125">
        <f>'[3]PART MPIOS X FDO 2024'!H31</f>
        <v>0</v>
      </c>
      <c r="H26" s="125">
        <f>'[3]PART MPIOS X FDO 2024'!I31</f>
        <v>21900.994666044629</v>
      </c>
      <c r="I26" s="125">
        <v>107691.27847488993</v>
      </c>
      <c r="J26" s="125">
        <v>731788.85999999987</v>
      </c>
      <c r="K26" s="125">
        <v>272476.05</v>
      </c>
      <c r="L26" s="125">
        <v>13474.165336936507</v>
      </c>
      <c r="M26" s="112">
        <f t="shared" si="2"/>
        <v>23743668.795159996</v>
      </c>
      <c r="N26" s="113">
        <f>'[3]PART MPIOS X FDO 2024'!K31</f>
        <v>38908.223609920882</v>
      </c>
      <c r="O26" s="114">
        <f>'[3]PART MPIOS X FDO 2024'!L31</f>
        <v>3481.7079698953107</v>
      </c>
      <c r="P26" s="114">
        <f>'[3]PART MPIOS X FDO 2024'!M31</f>
        <v>6642.7087838163416</v>
      </c>
      <c r="Q26" s="114">
        <f>'[3]PART MPIOS X FDO 2024'!N31</f>
        <v>768687.75026733568</v>
      </c>
      <c r="R26" s="114">
        <f>'[3]PART MPIOS X FDO 2024'!O31</f>
        <v>6577.4470934923447</v>
      </c>
      <c r="S26" s="115">
        <f t="shared" si="0"/>
        <v>824297.83772446064</v>
      </c>
      <c r="T26" s="96">
        <f t="shared" si="1"/>
        <v>24567966.632884458</v>
      </c>
    </row>
    <row r="27" spans="1:20" x14ac:dyDescent="0.2">
      <c r="A27" s="124" t="s">
        <v>65</v>
      </c>
      <c r="B27" s="124" t="s">
        <v>66</v>
      </c>
      <c r="C27" s="125">
        <f>'[3]PART MPIOS X FDO 2024'!D32</f>
        <v>20166294.934573401</v>
      </c>
      <c r="D27" s="125">
        <f>'[3]PART MPIOS X FDO 2024'!E32</f>
        <v>6367280.5072741397</v>
      </c>
      <c r="E27" s="125">
        <f>'[3]PART MPIOS X FDO 2024'!F32</f>
        <v>1249607.5543559142</v>
      </c>
      <c r="F27" s="125">
        <f>'[3]PART MPIOS X FDO 2024'!G32</f>
        <v>180867.90620252086</v>
      </c>
      <c r="G27" s="125">
        <f>'[3]PART MPIOS X FDO 2024'!H32</f>
        <v>0</v>
      </c>
      <c r="H27" s="125">
        <f>'[3]PART MPIOS X FDO 2024'!I32</f>
        <v>27103.530875288812</v>
      </c>
      <c r="I27" s="125">
        <v>104578.94286851241</v>
      </c>
      <c r="J27" s="125">
        <v>1160501.9099999999</v>
      </c>
      <c r="K27" s="125">
        <v>432104.10000000003</v>
      </c>
      <c r="L27" s="125">
        <v>13084.754744563019</v>
      </c>
      <c r="M27" s="112">
        <f t="shared" si="2"/>
        <v>29701424.140894342</v>
      </c>
      <c r="N27" s="113">
        <f>'[3]PART MPIOS X FDO 2024'!K32</f>
        <v>48150.792052797027</v>
      </c>
      <c r="O27" s="114">
        <f>'[3]PART MPIOS X FDO 2024'!L32</f>
        <v>4308.780532561972</v>
      </c>
      <c r="P27" s="114">
        <f>'[3]PART MPIOS X FDO 2024'!M32</f>
        <v>8220.6705842842075</v>
      </c>
      <c r="Q27" s="114">
        <f>'[3]PART MPIOS X FDO 2024'!N32</f>
        <v>951287.94333384163</v>
      </c>
      <c r="R27" s="114">
        <f>'[3]PART MPIOS X FDO 2024'!O32</f>
        <v>8139.9061137365579</v>
      </c>
      <c r="S27" s="115">
        <f t="shared" si="0"/>
        <v>1020108.0926172214</v>
      </c>
      <c r="T27" s="96">
        <f t="shared" si="1"/>
        <v>30721532.233511563</v>
      </c>
    </row>
    <row r="28" spans="1:20" x14ac:dyDescent="0.2">
      <c r="A28" s="124" t="s">
        <v>67</v>
      </c>
      <c r="B28" s="124" t="s">
        <v>68</v>
      </c>
      <c r="C28" s="125">
        <f>'[3]PART MPIOS X FDO 2024'!D33</f>
        <v>16120967.076311348</v>
      </c>
      <c r="D28" s="125">
        <f>'[3]PART MPIOS X FDO 2024'!E33</f>
        <v>5090013.7956143012</v>
      </c>
      <c r="E28" s="125">
        <f>'[3]PART MPIOS X FDO 2024'!F33</f>
        <v>998938.1940231839</v>
      </c>
      <c r="F28" s="125">
        <f>'[3]PART MPIOS X FDO 2024'!G33</f>
        <v>144586.08140523499</v>
      </c>
      <c r="G28" s="125">
        <f>'[3]PART MPIOS X FDO 2024'!H33</f>
        <v>0</v>
      </c>
      <c r="H28" s="125">
        <f>'[3]PART MPIOS X FDO 2024'!I33</f>
        <v>21666.604118896961</v>
      </c>
      <c r="I28" s="125">
        <v>136623.5481307267</v>
      </c>
      <c r="J28" s="125">
        <v>956416.43</v>
      </c>
      <c r="K28" s="125">
        <v>356114.43000000005</v>
      </c>
      <c r="L28" s="125">
        <v>17094.125935755786</v>
      </c>
      <c r="M28" s="112">
        <f t="shared" si="2"/>
        <v>23842420.285539448</v>
      </c>
      <c r="N28" s="113">
        <f>'[3]PART MPIOS X FDO 2024'!K33</f>
        <v>38491.816959924647</v>
      </c>
      <c r="O28" s="114">
        <f>'[3]PART MPIOS X FDO 2024'!L33</f>
        <v>3444.4457610999539</v>
      </c>
      <c r="P28" s="114">
        <f>'[3]PART MPIOS X FDO 2024'!M33</f>
        <v>6571.6166635668769</v>
      </c>
      <c r="Q28" s="114">
        <f>'[3]PART MPIOS X FDO 2024'!N33</f>
        <v>760461.03978599806</v>
      </c>
      <c r="R28" s="114">
        <f>'[3]PART MPIOS X FDO 2024'!O33</f>
        <v>6507.0534220364661</v>
      </c>
      <c r="S28" s="115">
        <f t="shared" si="0"/>
        <v>815475.972592626</v>
      </c>
      <c r="T28" s="96">
        <f t="shared" si="1"/>
        <v>24657896.258132074</v>
      </c>
    </row>
    <row r="29" spans="1:20" x14ac:dyDescent="0.2">
      <c r="A29" s="124" t="s">
        <v>69</v>
      </c>
      <c r="B29" s="124" t="s">
        <v>70</v>
      </c>
      <c r="C29" s="125">
        <f>'[3]PART MPIOS X FDO 2024'!D34</f>
        <v>28372749.820146672</v>
      </c>
      <c r="D29" s="125">
        <f>'[3]PART MPIOS X FDO 2024'!E34</f>
        <v>8958376.214059243</v>
      </c>
      <c r="E29" s="125">
        <f>'[3]PART MPIOS X FDO 2024'!F34</f>
        <v>1758121.7882676821</v>
      </c>
      <c r="F29" s="125">
        <f>'[3]PART MPIOS X FDO 2024'!G34</f>
        <v>254470.13791214471</v>
      </c>
      <c r="G29" s="125">
        <f>'[3]PART MPIOS X FDO 2024'!H34</f>
        <v>0</v>
      </c>
      <c r="H29" s="125">
        <f>'[3]PART MPIOS X FDO 2024'!I34</f>
        <v>38133.018646315752</v>
      </c>
      <c r="I29" s="125">
        <v>133196.05597381783</v>
      </c>
      <c r="J29" s="125">
        <v>1758381.8399999999</v>
      </c>
      <c r="K29" s="125">
        <v>654720.16</v>
      </c>
      <c r="L29" s="125">
        <v>16665.283445748464</v>
      </c>
      <c r="M29" s="112">
        <f t="shared" si="2"/>
        <v>41944814.318451613</v>
      </c>
      <c r="N29" s="113">
        <f>'[3]PART MPIOS X FDO 2024'!K34</f>
        <v>67745.234362001385</v>
      </c>
      <c r="O29" s="114">
        <f>'[3]PART MPIOS X FDO 2024'!L34</f>
        <v>6062.1920128078946</v>
      </c>
      <c r="P29" s="114">
        <f>'[3]PART MPIOS X FDO 2024'!M34</f>
        <v>11565.983270524295</v>
      </c>
      <c r="Q29" s="114">
        <f>'[3]PART MPIOS X FDO 2024'!N34</f>
        <v>1338404.2488072396</v>
      </c>
      <c r="R29" s="114">
        <f>'[3]PART MPIOS X FDO 2024'!O34</f>
        <v>11452.352575116956</v>
      </c>
      <c r="S29" s="115">
        <f t="shared" si="0"/>
        <v>1435230.0110276903</v>
      </c>
      <c r="T29" s="96">
        <f t="shared" si="1"/>
        <v>43380044.329479307</v>
      </c>
    </row>
    <row r="30" spans="1:20" x14ac:dyDescent="0.2">
      <c r="A30" s="124" t="s">
        <v>71</v>
      </c>
      <c r="B30" s="124" t="s">
        <v>72</v>
      </c>
      <c r="C30" s="125">
        <f>'[3]PART MPIOS X FDO 2024'!D35</f>
        <v>33208023.066125363</v>
      </c>
      <c r="D30" s="125">
        <f>'[3]PART MPIOS X FDO 2024'!E35</f>
        <v>10485059.285310058</v>
      </c>
      <c r="E30" s="125">
        <f>'[3]PART MPIOS X FDO 2024'!F35</f>
        <v>2057740.2355408687</v>
      </c>
      <c r="F30" s="125">
        <f>'[3]PART MPIOS X FDO 2024'!G35</f>
        <v>297836.84214584593</v>
      </c>
      <c r="G30" s="125">
        <f>'[3]PART MPIOS X FDO 2024'!H35</f>
        <v>0</v>
      </c>
      <c r="H30" s="125">
        <f>'[3]PART MPIOS X FDO 2024'!I35</f>
        <v>44631.633197874362</v>
      </c>
      <c r="I30" s="125">
        <v>181189.21301882577</v>
      </c>
      <c r="J30" s="125">
        <v>2501222.4099999997</v>
      </c>
      <c r="K30" s="125">
        <v>931311.2300000001</v>
      </c>
      <c r="L30" s="125">
        <v>22670.112641055846</v>
      </c>
      <c r="M30" s="112">
        <f t="shared" si="2"/>
        <v>49729684.027979888</v>
      </c>
      <c r="N30" s="113">
        <f>'[3]PART MPIOS X FDO 2024'!K35</f>
        <v>79290.351466602442</v>
      </c>
      <c r="O30" s="114">
        <f>'[3]PART MPIOS X FDO 2024'!L35</f>
        <v>7095.3084726972302</v>
      </c>
      <c r="P30" s="114">
        <f>'[3]PART MPIOS X FDO 2024'!M35</f>
        <v>13537.05374574812</v>
      </c>
      <c r="Q30" s="114">
        <f>'[3]PART MPIOS X FDO 2024'!N35</f>
        <v>1566494.5924498071</v>
      </c>
      <c r="R30" s="114">
        <f>'[3]PART MPIOS X FDO 2024'!O35</f>
        <v>13404.058150396015</v>
      </c>
      <c r="S30" s="115">
        <f t="shared" si="0"/>
        <v>1679821.3642852509</v>
      </c>
      <c r="T30" s="96">
        <f t="shared" si="1"/>
        <v>51409505.392265141</v>
      </c>
    </row>
    <row r="31" spans="1:20" x14ac:dyDescent="0.2">
      <c r="A31" s="124" t="s">
        <v>73</v>
      </c>
      <c r="B31" s="124" t="s">
        <v>74</v>
      </c>
      <c r="C31" s="125">
        <f>'[3]PART MPIOS X FDO 2024'!D36</f>
        <v>34268437.696653664</v>
      </c>
      <c r="D31" s="125">
        <f>'[3]PART MPIOS X FDO 2024'!E36</f>
        <v>10819873.262220386</v>
      </c>
      <c r="E31" s="125">
        <f>'[3]PART MPIOS X FDO 2024'!F36</f>
        <v>2123448.9905380951</v>
      </c>
      <c r="F31" s="125">
        <f>'[3]PART MPIOS X FDO 2024'!G36</f>
        <v>307347.51203103922</v>
      </c>
      <c r="G31" s="125">
        <f>'[3]PART MPIOS X FDO 2024'!H36</f>
        <v>0</v>
      </c>
      <c r="H31" s="125">
        <f>'[3]PART MPIOS X FDO 2024'!I36</f>
        <v>46056.832064219299</v>
      </c>
      <c r="I31" s="125">
        <v>329002.50069731934</v>
      </c>
      <c r="J31" s="125">
        <v>3440440.1100000003</v>
      </c>
      <c r="K31" s="125">
        <v>1281021.83</v>
      </c>
      <c r="L31" s="125">
        <v>41164.281392526034</v>
      </c>
      <c r="M31" s="112">
        <f t="shared" si="2"/>
        <v>52656793.015597254</v>
      </c>
      <c r="N31" s="113">
        <f>'[3]PART MPIOS X FDO 2024'!K36</f>
        <v>81822.289263305676</v>
      </c>
      <c r="O31" s="114">
        <f>'[3]PART MPIOS X FDO 2024'!L36</f>
        <v>7321.8792895621018</v>
      </c>
      <c r="P31" s="114">
        <f>'[3]PART MPIOS X FDO 2024'!M36</f>
        <v>13969.325483745142</v>
      </c>
      <c r="Q31" s="114">
        <f>'[3]PART MPIOS X FDO 2024'!N36</f>
        <v>1616516.6543223104</v>
      </c>
      <c r="R31" s="114">
        <f>'[3]PART MPIOS X FDO 2024'!O36</f>
        <v>13832.083008811365</v>
      </c>
      <c r="S31" s="115">
        <f t="shared" si="0"/>
        <v>1733462.2313677347</v>
      </c>
      <c r="T31" s="96">
        <f t="shared" si="1"/>
        <v>54390255.246964991</v>
      </c>
    </row>
    <row r="32" spans="1:20" x14ac:dyDescent="0.2">
      <c r="A32" s="124" t="s">
        <v>75</v>
      </c>
      <c r="B32" s="124" t="s">
        <v>76</v>
      </c>
      <c r="C32" s="125">
        <f>'[3]PART MPIOS X FDO 2024'!D37</f>
        <v>37022790.653044902</v>
      </c>
      <c r="D32" s="125">
        <f>'[3]PART MPIOS X FDO 2024'!E37</f>
        <v>11689529.187926199</v>
      </c>
      <c r="E32" s="125">
        <f>'[3]PART MPIOS X FDO 2024'!F37</f>
        <v>2294122.893346502</v>
      </c>
      <c r="F32" s="125">
        <f>'[3]PART MPIOS X FDO 2024'!G37</f>
        <v>332050.81294880621</v>
      </c>
      <c r="G32" s="125">
        <f>'[3]PART MPIOS X FDO 2024'!H37</f>
        <v>0</v>
      </c>
      <c r="H32" s="125">
        <f>'[3]PART MPIOS X FDO 2024'!I37</f>
        <v>49758.686601068672</v>
      </c>
      <c r="I32" s="125">
        <v>213261.24332311546</v>
      </c>
      <c r="J32" s="125">
        <v>3150022.7</v>
      </c>
      <c r="K32" s="125">
        <v>1172887.1000000001</v>
      </c>
      <c r="L32" s="125">
        <v>26682.915210875821</v>
      </c>
      <c r="M32" s="112">
        <f t="shared" si="2"/>
        <v>55951106.192401469</v>
      </c>
      <c r="N32" s="113">
        <f>'[3]PART MPIOS X FDO 2024'!K37</f>
        <v>88398.820890631454</v>
      </c>
      <c r="O32" s="114">
        <f>'[3]PART MPIOS X FDO 2024'!L37</f>
        <v>7910.3811654300671</v>
      </c>
      <c r="P32" s="114">
        <f>'[3]PART MPIOS X FDO 2024'!M37</f>
        <v>15092.121138613944</v>
      </c>
      <c r="Q32" s="114">
        <f>'[3]PART MPIOS X FDO 2024'!N37</f>
        <v>1746445.4671063002</v>
      </c>
      <c r="R32" s="114">
        <f>'[3]PART MPIOS X FDO 2024'!O37</f>
        <v>14943.847690516975</v>
      </c>
      <c r="S32" s="115">
        <f t="shared" si="0"/>
        <v>1872790.6379914926</v>
      </c>
      <c r="T32" s="96">
        <f t="shared" si="1"/>
        <v>57823896.830392964</v>
      </c>
    </row>
    <row r="33" spans="1:20" x14ac:dyDescent="0.2">
      <c r="A33" s="124" t="s">
        <v>77</v>
      </c>
      <c r="B33" s="124" t="s">
        <v>78</v>
      </c>
      <c r="C33" s="125">
        <f>'[3]PART MPIOS X FDO 2024'!D38</f>
        <v>19779600.363309436</v>
      </c>
      <c r="D33" s="125">
        <f>'[3]PART MPIOS X FDO 2024'!E38</f>
        <v>6245186.0514573418</v>
      </c>
      <c r="E33" s="125">
        <f>'[3]PART MPIOS X FDO 2024'!F38</f>
        <v>1225645.9660201489</v>
      </c>
      <c r="F33" s="125">
        <f>'[3]PART MPIOS X FDO 2024'!G38</f>
        <v>177399.71149093364</v>
      </c>
      <c r="G33" s="125">
        <f>'[3]PART MPIOS X FDO 2024'!H38</f>
        <v>0</v>
      </c>
      <c r="H33" s="125">
        <f>'[3]PART MPIOS X FDO 2024'!I38</f>
        <v>26583.812786985385</v>
      </c>
      <c r="I33" s="125">
        <v>128891.74338567888</v>
      </c>
      <c r="J33" s="125">
        <v>1142613.03</v>
      </c>
      <c r="K33" s="125">
        <v>425443.31</v>
      </c>
      <c r="L33" s="125">
        <v>16126.734546563797</v>
      </c>
      <c r="M33" s="112">
        <f t="shared" si="2"/>
        <v>29167490.722997088</v>
      </c>
      <c r="N33" s="113">
        <f>'[3]PART MPIOS X FDO 2024'!K38</f>
        <v>47227.486609269319</v>
      </c>
      <c r="O33" s="114">
        <f>'[3]PART MPIOS X FDO 2024'!L38</f>
        <v>4226.1584125287545</v>
      </c>
      <c r="P33" s="114">
        <f>'[3]PART MPIOS X FDO 2024'!M38</f>
        <v>8063.0368346338355</v>
      </c>
      <c r="Q33" s="114">
        <f>'[3]PART MPIOS X FDO 2024'!N38</f>
        <v>933046.72031347407</v>
      </c>
      <c r="R33" s="114">
        <f>'[3]PART MPIOS X FDO 2024'!O38</f>
        <v>7983.8210463013929</v>
      </c>
      <c r="S33" s="115">
        <f t="shared" si="0"/>
        <v>1000547.2232162073</v>
      </c>
      <c r="T33" s="96">
        <f t="shared" si="1"/>
        <v>30168037.946213294</v>
      </c>
    </row>
    <row r="34" spans="1:20" x14ac:dyDescent="0.2">
      <c r="A34" s="124" t="s">
        <v>79</v>
      </c>
      <c r="B34" s="124" t="s">
        <v>80</v>
      </c>
      <c r="C34" s="125">
        <f>'[3]PART MPIOS X FDO 2024'!D39</f>
        <v>17746225.194337901</v>
      </c>
      <c r="D34" s="125">
        <f>'[3]PART MPIOS X FDO 2024'!E39</f>
        <v>5603170.7422806891</v>
      </c>
      <c r="E34" s="125">
        <f>'[3]PART MPIOS X FDO 2024'!F39</f>
        <v>1099647.5622364986</v>
      </c>
      <c r="F34" s="125">
        <f>'[3]PART MPIOS X FDO 2024'!G39</f>
        <v>159162.73189060239</v>
      </c>
      <c r="G34" s="125">
        <f>'[3]PART MPIOS X FDO 2024'!H39</f>
        <v>0</v>
      </c>
      <c r="H34" s="125">
        <f>'[3]PART MPIOS X FDO 2024'!I39</f>
        <v>23850.953486252791</v>
      </c>
      <c r="I34" s="125">
        <v>136816.31194080258</v>
      </c>
      <c r="J34" s="125">
        <v>1027515.5700000001</v>
      </c>
      <c r="K34" s="125">
        <v>382587.64</v>
      </c>
      <c r="L34" s="125">
        <v>17118.244243985784</v>
      </c>
      <c r="M34" s="112">
        <f t="shared" si="2"/>
        <v>26196094.950416736</v>
      </c>
      <c r="N34" s="113">
        <f>'[3]PART MPIOS X FDO 2024'!K39</f>
        <v>42372.423979067804</v>
      </c>
      <c r="O34" s="114">
        <f>'[3]PART MPIOS X FDO 2024'!L39</f>
        <v>3791.7024367590639</v>
      </c>
      <c r="P34" s="114">
        <f>'[3]PART MPIOS X FDO 2024'!M39</f>
        <v>7234.1435008504168</v>
      </c>
      <c r="Q34" s="114">
        <f>'[3]PART MPIOS X FDO 2024'!N39</f>
        <v>837127.99608611001</v>
      </c>
      <c r="R34" s="114">
        <f>'[3]PART MPIOS X FDO 2024'!O39</f>
        <v>7163.0712247238371</v>
      </c>
      <c r="S34" s="115">
        <f t="shared" si="0"/>
        <v>897689.3372275111</v>
      </c>
      <c r="T34" s="96">
        <f t="shared" si="1"/>
        <v>27093784.287644248</v>
      </c>
    </row>
    <row r="35" spans="1:20" x14ac:dyDescent="0.2">
      <c r="A35" s="124" t="s">
        <v>81</v>
      </c>
      <c r="B35" s="124" t="s">
        <v>82</v>
      </c>
      <c r="C35" s="125">
        <f>'[3]PART MPIOS X FDO 2024'!D40</f>
        <v>21706340.962520741</v>
      </c>
      <c r="D35" s="125">
        <f>'[3]PART MPIOS X FDO 2024'!E40</f>
        <v>6853532.6961798305</v>
      </c>
      <c r="E35" s="125">
        <f>'[3]PART MPIOS X FDO 2024'!F40</f>
        <v>1345036.7423561106</v>
      </c>
      <c r="F35" s="125">
        <f>'[3]PART MPIOS X FDO 2024'!G40</f>
        <v>194680.30463436182</v>
      </c>
      <c r="G35" s="125">
        <f>'[3]PART MPIOS X FDO 2024'!H40</f>
        <v>0</v>
      </c>
      <c r="H35" s="125">
        <f>'[3]PART MPIOS X FDO 2024'!I40</f>
        <v>29173.355064772211</v>
      </c>
      <c r="I35" s="125">
        <v>117909.33006309808</v>
      </c>
      <c r="J35" s="125">
        <v>1259674.08</v>
      </c>
      <c r="K35" s="125">
        <v>469030.10000000003</v>
      </c>
      <c r="L35" s="125">
        <v>14752.632065818047</v>
      </c>
      <c r="M35" s="112">
        <f t="shared" si="2"/>
        <v>31990130.202884734</v>
      </c>
      <c r="N35" s="113">
        <f>'[3]PART MPIOS X FDO 2024'!K40</f>
        <v>51827.939306866829</v>
      </c>
      <c r="O35" s="114">
        <f>'[3]PART MPIOS X FDO 2024'!L40</f>
        <v>4637.8305819635852</v>
      </c>
      <c r="P35" s="114">
        <f>'[3]PART MPIOS X FDO 2024'!M40</f>
        <v>8848.4612181842185</v>
      </c>
      <c r="Q35" s="114">
        <f>'[3]PART MPIOS X FDO 2024'!N40</f>
        <v>1023935.2602216756</v>
      </c>
      <c r="R35" s="114">
        <f>'[3]PART MPIOS X FDO 2024'!O40</f>
        <v>8761.5289809511323</v>
      </c>
      <c r="S35" s="115">
        <f t="shared" si="0"/>
        <v>1098011.0203096413</v>
      </c>
      <c r="T35" s="96">
        <f t="shared" si="1"/>
        <v>33088141.223194376</v>
      </c>
    </row>
    <row r="36" spans="1:20" x14ac:dyDescent="0.2">
      <c r="A36" s="124" t="s">
        <v>83</v>
      </c>
      <c r="B36" s="124" t="s">
        <v>84</v>
      </c>
      <c r="C36" s="125">
        <f>'[3]PART MPIOS X FDO 2024'!D41</f>
        <v>17293825.119066413</v>
      </c>
      <c r="D36" s="125">
        <f>'[3]PART MPIOS X FDO 2024'!E41</f>
        <v>5460330.5135668358</v>
      </c>
      <c r="E36" s="125">
        <f>'[3]PART MPIOS X FDO 2024'!F41</f>
        <v>1071614.5222812395</v>
      </c>
      <c r="F36" s="125">
        <f>'[3]PART MPIOS X FDO 2024'!G41</f>
        <v>155105.23622044164</v>
      </c>
      <c r="G36" s="125">
        <f>'[3]PART MPIOS X FDO 2024'!H41</f>
        <v>0</v>
      </c>
      <c r="H36" s="125">
        <f>'[3]PART MPIOS X FDO 2024'!I41</f>
        <v>23242.927101243306</v>
      </c>
      <c r="I36" s="125">
        <v>140769.64310961147</v>
      </c>
      <c r="J36" s="125">
        <v>935653.36</v>
      </c>
      <c r="K36" s="125">
        <v>348383.45</v>
      </c>
      <c r="L36" s="125">
        <v>17612.878893648849</v>
      </c>
      <c r="M36" s="112">
        <f t="shared" si="2"/>
        <v>25446537.650239434</v>
      </c>
      <c r="N36" s="113">
        <f>'[3]PART MPIOS X FDO 2024'!K41</f>
        <v>41292.234384512129</v>
      </c>
      <c r="O36" s="114">
        <f>'[3]PART MPIOS X FDO 2024'!L41</f>
        <v>3695.0415159710092</v>
      </c>
      <c r="P36" s="114">
        <f>'[3]PART MPIOS X FDO 2024'!M41</f>
        <v>7049.7252919936027</v>
      </c>
      <c r="Q36" s="114">
        <f>'[3]PART MPIOS X FDO 2024'!N41</f>
        <v>815787.30169651902</v>
      </c>
      <c r="R36" s="114">
        <f>'[3]PART MPIOS X FDO 2024'!O41</f>
        <v>6980.4648436060079</v>
      </c>
      <c r="S36" s="115">
        <f t="shared" si="0"/>
        <v>874804.76773260173</v>
      </c>
      <c r="T36" s="96">
        <f t="shared" si="1"/>
        <v>26321342.417972036</v>
      </c>
    </row>
    <row r="37" spans="1:20" x14ac:dyDescent="0.2">
      <c r="A37" s="124" t="s">
        <v>85</v>
      </c>
      <c r="B37" s="124" t="s">
        <v>86</v>
      </c>
      <c r="C37" s="125">
        <f>'[3]PART MPIOS X FDO 2024'!D42</f>
        <v>17710572.576177426</v>
      </c>
      <c r="D37" s="125">
        <f>'[3]PART MPIOS X FDO 2024'!E42</f>
        <v>5591913.8296260349</v>
      </c>
      <c r="E37" s="125">
        <f>'[3]PART MPIOS X FDO 2024'!F42</f>
        <v>1097438.3422915142</v>
      </c>
      <c r="F37" s="125">
        <f>'[3]PART MPIOS X FDO 2024'!G42</f>
        <v>158842.96991061332</v>
      </c>
      <c r="G37" s="125">
        <f>'[3]PART MPIOS X FDO 2024'!H42</f>
        <v>0</v>
      </c>
      <c r="H37" s="125">
        <f>'[3]PART MPIOS X FDO 2024'!I42</f>
        <v>23803.036313552879</v>
      </c>
      <c r="I37" s="125">
        <v>104550.85922140551</v>
      </c>
      <c r="J37" s="125">
        <v>880774.58000000007</v>
      </c>
      <c r="K37" s="125">
        <v>327949.75</v>
      </c>
      <c r="L37" s="125">
        <v>13081.240962298183</v>
      </c>
      <c r="M37" s="112">
        <f t="shared" si="2"/>
        <v>25908927.184502847</v>
      </c>
      <c r="N37" s="113">
        <f>'[3]PART MPIOS X FDO 2024'!K42</f>
        <v>42287.296700668259</v>
      </c>
      <c r="O37" s="114">
        <f>'[3]PART MPIOS X FDO 2024'!L42</f>
        <v>3784.0848100426483</v>
      </c>
      <c r="P37" s="114">
        <f>'[3]PART MPIOS X FDO 2024'!M42</f>
        <v>7219.6099224060163</v>
      </c>
      <c r="Q37" s="114">
        <f>'[3]PART MPIOS X FDO 2024'!N42</f>
        <v>835446.18463217758</v>
      </c>
      <c r="R37" s="114">
        <f>'[3]PART MPIOS X FDO 2024'!O42</f>
        <v>7148.6804322913795</v>
      </c>
      <c r="S37" s="115">
        <f t="shared" si="0"/>
        <v>895885.85649758589</v>
      </c>
      <c r="T37" s="96">
        <f t="shared" si="1"/>
        <v>26804813.041000433</v>
      </c>
    </row>
    <row r="38" spans="1:20" x14ac:dyDescent="0.2">
      <c r="A38" s="124" t="s">
        <v>87</v>
      </c>
      <c r="B38" s="124" t="s">
        <v>88</v>
      </c>
      <c r="C38" s="125">
        <f>'[3]PART MPIOS X FDO 2024'!D43</f>
        <v>17981251.362203609</v>
      </c>
      <c r="D38" s="125">
        <f>'[3]PART MPIOS X FDO 2024'!E43</f>
        <v>5677377.6078554401</v>
      </c>
      <c r="E38" s="125">
        <f>'[3]PART MPIOS X FDO 2024'!F43</f>
        <v>1114210.9947256667</v>
      </c>
      <c r="F38" s="125">
        <f>'[3]PART MPIOS X FDO 2024'!G43</f>
        <v>161270.63971514758</v>
      </c>
      <c r="G38" s="125">
        <f>'[3]PART MPIOS X FDO 2024'!H43</f>
        <v>0</v>
      </c>
      <c r="H38" s="125">
        <f>'[3]PART MPIOS X FDO 2024'!I43</f>
        <v>24166.82901112812</v>
      </c>
      <c r="I38" s="125">
        <v>260446.00266484046</v>
      </c>
      <c r="J38" s="125">
        <v>1762150.1800000002</v>
      </c>
      <c r="K38" s="125">
        <v>656123.29</v>
      </c>
      <c r="L38" s="125">
        <v>32586.59894235092</v>
      </c>
      <c r="M38" s="112">
        <f t="shared" si="2"/>
        <v>27669583.50511818</v>
      </c>
      <c r="N38" s="113">
        <f>'[3]PART MPIOS X FDO 2024'!K43</f>
        <v>42933.59280916689</v>
      </c>
      <c r="O38" s="114">
        <f>'[3]PART MPIOS X FDO 2024'!L43</f>
        <v>3841.9187100025079</v>
      </c>
      <c r="P38" s="114">
        <f>'[3]PART MPIOS X FDO 2024'!M43</f>
        <v>7329.9505249457716</v>
      </c>
      <c r="Q38" s="114">
        <f>'[3]PART MPIOS X FDO 2024'!N43</f>
        <v>848214.69101861853</v>
      </c>
      <c r="R38" s="114">
        <f>'[3]PART MPIOS X FDO 2024'!O43</f>
        <v>7257.9369869724269</v>
      </c>
      <c r="S38" s="115">
        <f t="shared" si="0"/>
        <v>909578.09004970617</v>
      </c>
      <c r="T38" s="96">
        <f t="shared" si="1"/>
        <v>28579161.595167886</v>
      </c>
    </row>
    <row r="39" spans="1:20" x14ac:dyDescent="0.2">
      <c r="A39" s="124" t="s">
        <v>89</v>
      </c>
      <c r="B39" s="124" t="s">
        <v>90</v>
      </c>
      <c r="C39" s="125">
        <f>'[3]PART MPIOS X FDO 2024'!D44</f>
        <v>15670383.760039331</v>
      </c>
      <c r="D39" s="125">
        <f>'[3]PART MPIOS X FDO 2024'!E44</f>
        <v>4947747.1880936958</v>
      </c>
      <c r="E39" s="125">
        <f>'[3]PART MPIOS X FDO 2024'!F44</f>
        <v>971017.72981758777</v>
      </c>
      <c r="F39" s="125">
        <f>'[3]PART MPIOS X FDO 2024'!G44</f>
        <v>140544.8799228452</v>
      </c>
      <c r="G39" s="125">
        <f>'[3]PART MPIOS X FDO 2024'!H44</f>
        <v>0</v>
      </c>
      <c r="H39" s="125">
        <f>'[3]PART MPIOS X FDO 2024'!I44</f>
        <v>21061.019460728967</v>
      </c>
      <c r="I39" s="125">
        <v>112301.4808197513</v>
      </c>
      <c r="J39" s="125">
        <v>881370.44000000006</v>
      </c>
      <c r="K39" s="125">
        <v>328171.61000000004</v>
      </c>
      <c r="L39" s="125">
        <v>14050.98668692056</v>
      </c>
      <c r="M39" s="112">
        <f t="shared" si="2"/>
        <v>23086649.094840862</v>
      </c>
      <c r="N39" s="113">
        <f>'[3]PART MPIOS X FDO 2024'!K44</f>
        <v>37415.96521647535</v>
      </c>
      <c r="O39" s="114">
        <f>'[3]PART MPIOS X FDO 2024'!L44</f>
        <v>3348.1730135402818</v>
      </c>
      <c r="P39" s="114">
        <f>'[3]PART MPIOS X FDO 2024'!M44</f>
        <v>6387.9390457464506</v>
      </c>
      <c r="Q39" s="114">
        <f>'[3]PART MPIOS X FDO 2024'!N44</f>
        <v>739206.0458653206</v>
      </c>
      <c r="R39" s="114">
        <f>'[3]PART MPIOS X FDO 2024'!O44</f>
        <v>6325.1803559740283</v>
      </c>
      <c r="S39" s="115">
        <f t="shared" si="0"/>
        <v>792683.30349705671</v>
      </c>
      <c r="T39" s="96">
        <f t="shared" si="1"/>
        <v>23879332.398337919</v>
      </c>
    </row>
    <row r="40" spans="1:20" x14ac:dyDescent="0.2">
      <c r="A40" s="124" t="s">
        <v>91</v>
      </c>
      <c r="B40" s="124" t="s">
        <v>92</v>
      </c>
      <c r="C40" s="125">
        <f>'[3]PART MPIOS X FDO 2024'!D45</f>
        <v>15388597.977364235</v>
      </c>
      <c r="D40" s="125">
        <f>'[3]PART MPIOS X FDO 2024'!E45</f>
        <v>4858776.5007624235</v>
      </c>
      <c r="E40" s="125">
        <f>'[3]PART MPIOS X FDO 2024'!F45</f>
        <v>953556.83063490177</v>
      </c>
      <c r="F40" s="125">
        <f>'[3]PART MPIOS X FDO 2024'!G45</f>
        <v>138017.59344432072</v>
      </c>
      <c r="G40" s="125">
        <f>'[3]PART MPIOS X FDO 2024'!H45</f>
        <v>0</v>
      </c>
      <c r="H40" s="125">
        <f>'[3]PART MPIOS X FDO 2024'!I45</f>
        <v>20682.298942868332</v>
      </c>
      <c r="I40" s="125">
        <v>101855.54963301934</v>
      </c>
      <c r="J40" s="125">
        <v>679234.29</v>
      </c>
      <c r="K40" s="125">
        <v>252907.74999999997</v>
      </c>
      <c r="L40" s="125">
        <v>12744.00801695235</v>
      </c>
      <c r="M40" s="112">
        <f t="shared" si="2"/>
        <v>22406372.798798721</v>
      </c>
      <c r="N40" s="113">
        <f>'[3]PART MPIOS X FDO 2024'!K45</f>
        <v>36743.149080985742</v>
      </c>
      <c r="O40" s="114">
        <f>'[3]PART MPIOS X FDO 2024'!L45</f>
        <v>3287.9659651616707</v>
      </c>
      <c r="P40" s="114">
        <f>'[3]PART MPIOS X FDO 2024'!M45</f>
        <v>6273.0707418650418</v>
      </c>
      <c r="Q40" s="114">
        <f>'[3]PART MPIOS X FDO 2024'!N45</f>
        <v>725913.59831700334</v>
      </c>
      <c r="R40" s="114">
        <f>'[3]PART MPIOS X FDO 2024'!O45</f>
        <v>6211.4405826243537</v>
      </c>
      <c r="S40" s="115">
        <f t="shared" si="0"/>
        <v>778429.22468764021</v>
      </c>
      <c r="T40" s="96">
        <f t="shared" si="1"/>
        <v>23184802.023486361</v>
      </c>
    </row>
    <row r="41" spans="1:20" x14ac:dyDescent="0.2">
      <c r="A41" s="124" t="s">
        <v>93</v>
      </c>
      <c r="B41" s="124" t="s">
        <v>94</v>
      </c>
      <c r="C41" s="125">
        <f>'[3]PART MPIOS X FDO 2024'!D46</f>
        <v>63918556.740166061</v>
      </c>
      <c r="D41" s="125">
        <f>'[3]PART MPIOS X FDO 2024'!E46</f>
        <v>20181564.422476541</v>
      </c>
      <c r="E41" s="125">
        <f>'[3]PART MPIOS X FDO 2024'!F46</f>
        <v>3960723.1583776437</v>
      </c>
      <c r="F41" s="125">
        <f>'[3]PART MPIOS X FDO 2024'!G46</f>
        <v>573274.14691633929</v>
      </c>
      <c r="G41" s="125">
        <f>'[3]PART MPIOS X FDO 2024'!H46</f>
        <v>0</v>
      </c>
      <c r="H41" s="125">
        <f>'[3]PART MPIOS X FDO 2024'!I46</f>
        <v>85906.636877600453</v>
      </c>
      <c r="I41" s="125">
        <v>325024.44070114498</v>
      </c>
      <c r="J41" s="125">
        <v>6865089.6600000001</v>
      </c>
      <c r="K41" s="125">
        <v>2556164.1600000006</v>
      </c>
      <c r="L41" s="125">
        <v>40666.552710428485</v>
      </c>
      <c r="M41" s="112">
        <f t="shared" si="2"/>
        <v>98506969.91822575</v>
      </c>
      <c r="N41" s="113">
        <f>'[3]PART MPIOS X FDO 2024'!K46</f>
        <v>152617.48099469367</v>
      </c>
      <c r="O41" s="114">
        <f>'[3]PART MPIOS X FDO 2024'!L46</f>
        <v>13656.997174990061</v>
      </c>
      <c r="P41" s="114">
        <f>'[3]PART MPIOS X FDO 2024'!M46</f>
        <v>26056.020745929829</v>
      </c>
      <c r="Q41" s="114">
        <f>'[3]PART MPIOS X FDO 2024'!N46</f>
        <v>3015177.1844799859</v>
      </c>
      <c r="R41" s="114">
        <f>'[3]PART MPIOS X FDO 2024'!O46</f>
        <v>25800.031809437631</v>
      </c>
      <c r="S41" s="115">
        <f t="shared" si="0"/>
        <v>3233307.715205037</v>
      </c>
      <c r="T41" s="96">
        <f t="shared" si="1"/>
        <v>101740277.63343079</v>
      </c>
    </row>
    <row r="42" spans="1:20" x14ac:dyDescent="0.2">
      <c r="A42" s="124" t="s">
        <v>95</v>
      </c>
      <c r="B42" s="124" t="s">
        <v>96</v>
      </c>
      <c r="C42" s="125">
        <f>'[3]PART MPIOS X FDO 2024'!D47</f>
        <v>18778721.777169954</v>
      </c>
      <c r="D42" s="125">
        <f>'[3]PART MPIOS X FDO 2024'!E47</f>
        <v>5929169.910051601</v>
      </c>
      <c r="E42" s="125">
        <f>'[3]PART MPIOS X FDO 2024'!F47</f>
        <v>1163626.3711322087</v>
      </c>
      <c r="F42" s="125">
        <f>'[3]PART MPIOS X FDO 2024'!G47</f>
        <v>168423.00978021772</v>
      </c>
      <c r="G42" s="125">
        <f>'[3]PART MPIOS X FDO 2024'!H47</f>
        <v>0</v>
      </c>
      <c r="H42" s="125">
        <f>'[3]PART MPIOS X FDO 2024'!I47</f>
        <v>25238.630454293263</v>
      </c>
      <c r="I42" s="125">
        <v>105038.67509376652</v>
      </c>
      <c r="J42" s="125">
        <v>968350.19000000006</v>
      </c>
      <c r="K42" s="125">
        <v>360557.86</v>
      </c>
      <c r="L42" s="125">
        <v>13142.275725848762</v>
      </c>
      <c r="M42" s="112">
        <f t="shared" si="2"/>
        <v>27512268.699407894</v>
      </c>
      <c r="N42" s="113">
        <f>'[3]PART MPIOS X FDO 2024'!K47</f>
        <v>44837.702227574264</v>
      </c>
      <c r="O42" s="114">
        <f>'[3]PART MPIOS X FDO 2024'!L47</f>
        <v>4012.3082143933298</v>
      </c>
      <c r="P42" s="114">
        <f>'[3]PART MPIOS X FDO 2024'!M47</f>
        <v>7655.0346122022493</v>
      </c>
      <c r="Q42" s="114">
        <f>'[3]PART MPIOS X FDO 2024'!N47</f>
        <v>885833.10299683083</v>
      </c>
      <c r="R42" s="114">
        <f>'[3]PART MPIOS X FDO 2024'!O47</f>
        <v>7579.8272661421379</v>
      </c>
      <c r="S42" s="115">
        <f t="shared" si="0"/>
        <v>949917.97531714279</v>
      </c>
      <c r="T42" s="96">
        <f t="shared" si="1"/>
        <v>28462186.674725037</v>
      </c>
    </row>
    <row r="43" spans="1:20" x14ac:dyDescent="0.2">
      <c r="A43" s="124" t="s">
        <v>97</v>
      </c>
      <c r="B43" s="124" t="s">
        <v>98</v>
      </c>
      <c r="C43" s="125">
        <f>'[3]PART MPIOS X FDO 2024'!D48</f>
        <v>15880510.636015683</v>
      </c>
      <c r="D43" s="125">
        <f>'[3]PART MPIOS X FDO 2024'!E48</f>
        <v>5014092.3826770028</v>
      </c>
      <c r="E43" s="125">
        <f>'[3]PART MPIOS X FDO 2024'!F48</f>
        <v>984038.27387117548</v>
      </c>
      <c r="F43" s="125">
        <f>'[3]PART MPIOS X FDO 2024'!G48</f>
        <v>142429.4704347871</v>
      </c>
      <c r="G43" s="125">
        <f>'[3]PART MPIOS X FDO 2024'!H48</f>
        <v>0</v>
      </c>
      <c r="H43" s="125">
        <f>'[3]PART MPIOS X FDO 2024'!I48</f>
        <v>21343.430299667416</v>
      </c>
      <c r="I43" s="125">
        <v>224180.25650810901</v>
      </c>
      <c r="J43" s="125">
        <v>1386910.0699999998</v>
      </c>
      <c r="K43" s="125">
        <v>516405.47</v>
      </c>
      <c r="L43" s="125">
        <v>28049.085164973807</v>
      </c>
      <c r="M43" s="112">
        <f t="shared" si="2"/>
        <v>24197959.0749714</v>
      </c>
      <c r="N43" s="113">
        <f>'[3]PART MPIOS X FDO 2024'!K48</f>
        <v>37917.682341146334</v>
      </c>
      <c r="O43" s="114">
        <f>'[3]PART MPIOS X FDO 2024'!L48</f>
        <v>3393.069242397014</v>
      </c>
      <c r="P43" s="114">
        <f>'[3]PART MPIOS X FDO 2024'!M48</f>
        <v>6473.5960211061074</v>
      </c>
      <c r="Q43" s="114">
        <f>'[3]PART MPIOS X FDO 2024'!N48</f>
        <v>749118.1871057034</v>
      </c>
      <c r="R43" s="114">
        <f>'[3]PART MPIOS X FDO 2024'!O48</f>
        <v>6409.99578924868</v>
      </c>
      <c r="S43" s="115">
        <f t="shared" si="0"/>
        <v>803312.53049960162</v>
      </c>
      <c r="T43" s="96">
        <f t="shared" si="1"/>
        <v>25001271.605471</v>
      </c>
    </row>
    <row r="44" spans="1:20" x14ac:dyDescent="0.2">
      <c r="A44" s="124" t="s">
        <v>99</v>
      </c>
      <c r="B44" s="124" t="s">
        <v>100</v>
      </c>
      <c r="C44" s="125">
        <f>'[3]PART MPIOS X FDO 2024'!D49</f>
        <v>19140889.62534526</v>
      </c>
      <c r="D44" s="125">
        <f>'[3]PART MPIOS X FDO 2024'!E49</f>
        <v>6043520.3292798037</v>
      </c>
      <c r="E44" s="125">
        <f>'[3]PART MPIOS X FDO 2024'!F49</f>
        <v>1186068.1573151927</v>
      </c>
      <c r="F44" s="125">
        <f>'[3]PART MPIOS X FDO 2024'!G49</f>
        <v>171671.22868239382</v>
      </c>
      <c r="G44" s="125">
        <f>'[3]PART MPIOS X FDO 2024'!H49</f>
        <v>0</v>
      </c>
      <c r="H44" s="125">
        <f>'[3]PART MPIOS X FDO 2024'!I49</f>
        <v>25725.384589691112</v>
      </c>
      <c r="I44" s="125">
        <v>143574.30938808009</v>
      </c>
      <c r="J44" s="125">
        <v>1269756.47</v>
      </c>
      <c r="K44" s="125">
        <v>472784.2099999999</v>
      </c>
      <c r="L44" s="125">
        <v>17963.794378042774</v>
      </c>
      <c r="M44" s="112">
        <f t="shared" si="2"/>
        <v>28471953.508978464</v>
      </c>
      <c r="N44" s="113">
        <f>'[3]PART MPIOS X FDO 2024'!K49</f>
        <v>45702.445543204398</v>
      </c>
      <c r="O44" s="114">
        <f>'[3]PART MPIOS X FDO 2024'!L49</f>
        <v>4089.6898940127357</v>
      </c>
      <c r="P44" s="114">
        <f>'[3]PART MPIOS X FDO 2024'!M49</f>
        <v>7802.6701885799403</v>
      </c>
      <c r="Q44" s="114">
        <f>'[3]PART MPIOS X FDO 2024'!N49</f>
        <v>902917.34720480721</v>
      </c>
      <c r="R44" s="114">
        <f>'[3]PART MPIOS X FDO 2024'!O49</f>
        <v>7726.0123879567982</v>
      </c>
      <c r="S44" s="115">
        <f t="shared" si="0"/>
        <v>968238.16521856107</v>
      </c>
      <c r="T44" s="96">
        <f t="shared" si="1"/>
        <v>29440191.674197026</v>
      </c>
    </row>
    <row r="45" spans="1:20" x14ac:dyDescent="0.2">
      <c r="A45" s="124" t="s">
        <v>101</v>
      </c>
      <c r="B45" s="124" t="s">
        <v>102</v>
      </c>
      <c r="C45" s="125">
        <f>'[3]PART MPIOS X FDO 2024'!D50</f>
        <v>17267528.694757331</v>
      </c>
      <c r="D45" s="125">
        <f>'[3]PART MPIOS X FDO 2024'!E50</f>
        <v>5452027.7137487503</v>
      </c>
      <c r="E45" s="125">
        <f>'[3]PART MPIOS X FDO 2024'!F50</f>
        <v>1069985.0603212817</v>
      </c>
      <c r="F45" s="125">
        <f>'[3]PART MPIOS X FDO 2024'!G50</f>
        <v>154869.3882760955</v>
      </c>
      <c r="G45" s="125">
        <f>'[3]PART MPIOS X FDO 2024'!H50</f>
        <v>0</v>
      </c>
      <c r="H45" s="125">
        <f>'[3]PART MPIOS X FDO 2024'!I50</f>
        <v>23207.584667222422</v>
      </c>
      <c r="I45" s="125">
        <v>153523.56397323468</v>
      </c>
      <c r="J45" s="125">
        <v>1220068.8800000001</v>
      </c>
      <c r="K45" s="125">
        <v>454283.4</v>
      </c>
      <c r="L45" s="125">
        <v>19208.629643796485</v>
      </c>
      <c r="M45" s="112">
        <f t="shared" si="2"/>
        <v>25814702.915387709</v>
      </c>
      <c r="N45" s="113">
        <f>'[3]PART MPIOS X FDO 2024'!K50</f>
        <v>41229.446764736327</v>
      </c>
      <c r="O45" s="114">
        <f>'[3]PART MPIOS X FDO 2024'!L50</f>
        <v>3689.4229568104611</v>
      </c>
      <c r="P45" s="114">
        <f>'[3]PART MPIOS X FDO 2024'!M50</f>
        <v>7039.0057105092064</v>
      </c>
      <c r="Q45" s="114">
        <f>'[3]PART MPIOS X FDO 2024'!N50</f>
        <v>814546.8422328853</v>
      </c>
      <c r="R45" s="114">
        <f>'[3]PART MPIOS X FDO 2024'!O50</f>
        <v>6969.8505772919743</v>
      </c>
      <c r="S45" s="115">
        <f t="shared" si="0"/>
        <v>873474.56824223325</v>
      </c>
      <c r="T45" s="96">
        <f t="shared" si="1"/>
        <v>26688177.483629942</v>
      </c>
    </row>
    <row r="46" spans="1:20" x14ac:dyDescent="0.2">
      <c r="A46" s="124" t="s">
        <v>103</v>
      </c>
      <c r="B46" s="124" t="s">
        <v>104</v>
      </c>
      <c r="C46" s="125">
        <f>'[3]PART MPIOS X FDO 2024'!D51</f>
        <v>27234802.38842167</v>
      </c>
      <c r="D46" s="125">
        <f>'[3]PART MPIOS X FDO 2024'!E51</f>
        <v>8599082.1283666231</v>
      </c>
      <c r="E46" s="125">
        <f>'[3]PART MPIOS X FDO 2024'!F51</f>
        <v>1687608.7013691266</v>
      </c>
      <c r="F46" s="125">
        <f>'[3]PART MPIOS X FDO 2024'!G51</f>
        <v>244264.09014717923</v>
      </c>
      <c r="G46" s="125">
        <f>'[3]PART MPIOS X FDO 2024'!H51</f>
        <v>0</v>
      </c>
      <c r="H46" s="125">
        <f>'[3]PART MPIOS X FDO 2024'!I51</f>
        <v>36603.615577964432</v>
      </c>
      <c r="I46" s="125">
        <v>170179.93226018248</v>
      </c>
      <c r="J46" s="125">
        <v>2309113.9700000002</v>
      </c>
      <c r="K46" s="125">
        <v>859781.12000000011</v>
      </c>
      <c r="L46" s="125">
        <v>21292.648548480309</v>
      </c>
      <c r="M46" s="112">
        <f t="shared" si="2"/>
        <v>41162728.594691232</v>
      </c>
      <c r="N46" s="113">
        <f>'[3]PART MPIOS X FDO 2024'!K51</f>
        <v>65028.172535336002</v>
      </c>
      <c r="O46" s="114">
        <f>'[3]PART MPIOS X FDO 2024'!L51</f>
        <v>5819.0553455716372</v>
      </c>
      <c r="P46" s="114">
        <f>'[3]PART MPIOS X FDO 2024'!M51</f>
        <v>11102.105745733874</v>
      </c>
      <c r="Q46" s="114">
        <f>'[3]PART MPIOS X FDO 2024'!N51</f>
        <v>1284724.7962622992</v>
      </c>
      <c r="R46" s="114">
        <f>'[3]PART MPIOS X FDO 2024'!O51</f>
        <v>10993.032442853646</v>
      </c>
      <c r="S46" s="115">
        <f t="shared" si="0"/>
        <v>1377667.1623317942</v>
      </c>
      <c r="T46" s="96">
        <f t="shared" si="1"/>
        <v>42540395.757023029</v>
      </c>
    </row>
    <row r="47" spans="1:20" x14ac:dyDescent="0.2">
      <c r="A47" s="124" t="s">
        <v>105</v>
      </c>
      <c r="B47" s="124" t="s">
        <v>106</v>
      </c>
      <c r="C47" s="125">
        <f>'[3]PART MPIOS X FDO 2024'!D52</f>
        <v>15960334.884312874</v>
      </c>
      <c r="D47" s="125">
        <f>'[3]PART MPIOS X FDO 2024'!E52</f>
        <v>5039295.9900743701</v>
      </c>
      <c r="E47" s="125">
        <f>'[3]PART MPIOS X FDO 2024'!F52</f>
        <v>988984.59564305143</v>
      </c>
      <c r="F47" s="125">
        <f>'[3]PART MPIOS X FDO 2024'!G52</f>
        <v>143145.39989533223</v>
      </c>
      <c r="G47" s="125">
        <f>'[3]PART MPIOS X FDO 2024'!H52</f>
        <v>0</v>
      </c>
      <c r="H47" s="125">
        <f>'[3]PART MPIOS X FDO 2024'!I52</f>
        <v>21450.71421004058</v>
      </c>
      <c r="I47" s="125">
        <v>95046.275900357607</v>
      </c>
      <c r="J47" s="125">
        <v>774087.42</v>
      </c>
      <c r="K47" s="125">
        <v>288225.58999999997</v>
      </c>
      <c r="L47" s="125">
        <v>11892.042273786474</v>
      </c>
      <c r="M47" s="112">
        <f t="shared" si="2"/>
        <v>23322462.912309811</v>
      </c>
      <c r="N47" s="113">
        <f>'[3]PART MPIOS X FDO 2024'!K52</f>
        <v>38108.277628629672</v>
      </c>
      <c r="O47" s="114">
        <f>'[3]PART MPIOS X FDO 2024'!L52</f>
        <v>3410.1246890323632</v>
      </c>
      <c r="P47" s="114">
        <f>'[3]PART MPIOS X FDO 2024'!M52</f>
        <v>6506.1359027263197</v>
      </c>
      <c r="Q47" s="114">
        <f>'[3]PART MPIOS X FDO 2024'!N52</f>
        <v>752883.67031603865</v>
      </c>
      <c r="R47" s="114">
        <f>'[3]PART MPIOS X FDO 2024'!O52</f>
        <v>6442.2159808528786</v>
      </c>
      <c r="S47" s="115">
        <f t="shared" si="0"/>
        <v>807350.42451727984</v>
      </c>
      <c r="T47" s="96">
        <f t="shared" si="1"/>
        <v>24129813.336827092</v>
      </c>
    </row>
    <row r="48" spans="1:20" x14ac:dyDescent="0.2">
      <c r="A48" s="124" t="s">
        <v>107</v>
      </c>
      <c r="B48" s="124" t="s">
        <v>108</v>
      </c>
      <c r="C48" s="125">
        <f>'[3]PART MPIOS X FDO 2024'!D53</f>
        <v>22222073.763576187</v>
      </c>
      <c r="D48" s="125">
        <f>'[3]PART MPIOS X FDO 2024'!E53</f>
        <v>7016369.5197895262</v>
      </c>
      <c r="E48" s="125">
        <f>'[3]PART MPIOS X FDO 2024'!F53</f>
        <v>1376994.2043648181</v>
      </c>
      <c r="F48" s="125">
        <f>'[3]PART MPIOS X FDO 2024'!G53</f>
        <v>199305.82023797129</v>
      </c>
      <c r="G48" s="125">
        <f>'[3]PART MPIOS X FDO 2024'!H53</f>
        <v>0</v>
      </c>
      <c r="H48" s="125">
        <f>'[3]PART MPIOS X FDO 2024'!I53</f>
        <v>29866.500728968615</v>
      </c>
      <c r="I48" s="125">
        <v>120715.93270118858</v>
      </c>
      <c r="J48" s="125">
        <v>1343471.33</v>
      </c>
      <c r="K48" s="125">
        <v>500231.37000000005</v>
      </c>
      <c r="L48" s="125">
        <v>15103.789824517431</v>
      </c>
      <c r="M48" s="112">
        <f t="shared" si="2"/>
        <v>32824132.231223177</v>
      </c>
      <c r="N48" s="113">
        <f>'[3]PART MPIOS X FDO 2024'!K53</f>
        <v>53059.347601697096</v>
      </c>
      <c r="O48" s="114">
        <f>'[3]PART MPIOS X FDO 2024'!L53</f>
        <v>4748.0233298332805</v>
      </c>
      <c r="P48" s="114">
        <f>'[3]PART MPIOS X FDO 2024'!M53</f>
        <v>9058.6966372704701</v>
      </c>
      <c r="Q48" s="114">
        <f>'[3]PART MPIOS X FDO 2024'!N53</f>
        <v>1048263.4968768248</v>
      </c>
      <c r="R48" s="114">
        <f>'[3]PART MPIOS X FDO 2024'!O53</f>
        <v>8969.6989295701296</v>
      </c>
      <c r="S48" s="115">
        <f t="shared" si="0"/>
        <v>1124099.2633751957</v>
      </c>
      <c r="T48" s="96">
        <f t="shared" si="1"/>
        <v>33948231.494598374</v>
      </c>
    </row>
    <row r="49" spans="1:20" x14ac:dyDescent="0.2">
      <c r="A49" s="124" t="s">
        <v>109</v>
      </c>
      <c r="B49" s="124" t="s">
        <v>110</v>
      </c>
      <c r="C49" s="125">
        <f>'[3]PART MPIOS X FDO 2024'!D54</f>
        <v>29964569.495406009</v>
      </c>
      <c r="D49" s="125">
        <f>'[3]PART MPIOS X FDO 2024'!E54</f>
        <v>9460975.3490147498</v>
      </c>
      <c r="E49" s="125">
        <f>'[3]PART MPIOS X FDO 2024'!F54</f>
        <v>1856759.1382533859</v>
      </c>
      <c r="F49" s="125">
        <f>'[3]PART MPIOS X FDO 2024'!G54</f>
        <v>268746.88496212149</v>
      </c>
      <c r="G49" s="125">
        <f>'[3]PART MPIOS X FDO 2024'!H54</f>
        <v>0</v>
      </c>
      <c r="H49" s="125">
        <f>'[3]PART MPIOS X FDO 2024'!I54</f>
        <v>40272.426696047136</v>
      </c>
      <c r="I49" s="125">
        <v>278582.56376773026</v>
      </c>
      <c r="J49" s="125">
        <v>2982763.9600000004</v>
      </c>
      <c r="K49" s="125">
        <v>1110609.5900000001</v>
      </c>
      <c r="L49" s="125">
        <v>34855.817270934233</v>
      </c>
      <c r="M49" s="112">
        <f t="shared" si="2"/>
        <v>45998135.225370981</v>
      </c>
      <c r="N49" s="113">
        <f>'[3]PART MPIOS X FDO 2024'!K54</f>
        <v>71546.000859646811</v>
      </c>
      <c r="O49" s="114">
        <f>'[3]PART MPIOS X FDO 2024'!L54</f>
        <v>6402.3041479501662</v>
      </c>
      <c r="P49" s="114">
        <f>'[3]PART MPIOS X FDO 2024'!M54</f>
        <v>12214.879124836865</v>
      </c>
      <c r="Q49" s="114">
        <f>'[3]PART MPIOS X FDO 2024'!N54</f>
        <v>1413493.8411170144</v>
      </c>
      <c r="R49" s="114">
        <f>'[3]PART MPIOS X FDO 2024'!O54</f>
        <v>12094.873313242009</v>
      </c>
      <c r="S49" s="115">
        <f t="shared" si="0"/>
        <v>1515751.8985626902</v>
      </c>
      <c r="T49" s="96">
        <f t="shared" si="1"/>
        <v>47513887.123933673</v>
      </c>
    </row>
    <row r="50" spans="1:20" x14ac:dyDescent="0.2">
      <c r="A50" s="124" t="s">
        <v>111</v>
      </c>
      <c r="B50" s="124" t="s">
        <v>112</v>
      </c>
      <c r="C50" s="125">
        <f>'[3]PART MPIOS X FDO 2024'!D55</f>
        <v>26888478.784631044</v>
      </c>
      <c r="D50" s="125">
        <f>'[3]PART MPIOS X FDO 2024'!E55</f>
        <v>8489734.3508606777</v>
      </c>
      <c r="E50" s="125">
        <f>'[3]PART MPIOS X FDO 2024'!F55</f>
        <v>1666148.7062161949</v>
      </c>
      <c r="F50" s="125">
        <f>'[3]PART MPIOS X FDO 2024'!G55</f>
        <v>241157.97544989127</v>
      </c>
      <c r="G50" s="125">
        <f>'[3]PART MPIOS X FDO 2024'!H55</f>
        <v>0</v>
      </c>
      <c r="H50" s="125">
        <f>'[3]PART MPIOS X FDO 2024'!I55</f>
        <v>36138.156130969634</v>
      </c>
      <c r="I50" s="125">
        <v>167311.74403165196</v>
      </c>
      <c r="J50" s="125">
        <v>2167506.67</v>
      </c>
      <c r="K50" s="125">
        <v>807054.69000000006</v>
      </c>
      <c r="L50" s="125">
        <v>20933.785296451162</v>
      </c>
      <c r="M50" s="112">
        <f t="shared" si="2"/>
        <v>40484464.862616874</v>
      </c>
      <c r="N50" s="113">
        <f>'[3]PART MPIOS X FDO 2024'!K55</f>
        <v>64201.260309604906</v>
      </c>
      <c r="O50" s="114">
        <f>'[3]PART MPIOS X FDO 2024'!L55</f>
        <v>5745.0589864575268</v>
      </c>
      <c r="P50" s="114">
        <f>'[3]PART MPIOS X FDO 2024'!M55</f>
        <v>10960.928981654919</v>
      </c>
      <c r="Q50" s="114">
        <f>'[3]PART MPIOS X FDO 2024'!N55</f>
        <v>1268387.9594835644</v>
      </c>
      <c r="R50" s="114">
        <f>'[3]PART MPIOS X FDO 2024'!O55</f>
        <v>10853.24267834943</v>
      </c>
      <c r="S50" s="115">
        <f t="shared" si="0"/>
        <v>1360148.450439631</v>
      </c>
      <c r="T50" s="96">
        <f t="shared" si="1"/>
        <v>41844613.313056506</v>
      </c>
    </row>
    <row r="51" spans="1:20" x14ac:dyDescent="0.2">
      <c r="A51" s="124" t="s">
        <v>113</v>
      </c>
      <c r="B51" s="124" t="s">
        <v>114</v>
      </c>
      <c r="C51" s="125">
        <f>'[3]PART MPIOS X FDO 2024'!D56</f>
        <v>20837896.126001701</v>
      </c>
      <c r="D51" s="125">
        <f>'[3]PART MPIOS X FDO 2024'!E56</f>
        <v>6579331.0197117114</v>
      </c>
      <c r="E51" s="125">
        <f>'[3]PART MPIOS X FDO 2024'!F56</f>
        <v>1291223.4250473832</v>
      </c>
      <c r="F51" s="125">
        <f>'[3]PART MPIOS X FDO 2024'!G56</f>
        <v>186891.37762802813</v>
      </c>
      <c r="G51" s="125">
        <f>'[3]PART MPIOS X FDO 2024'!H56</f>
        <v>0</v>
      </c>
      <c r="H51" s="125">
        <f>'[3]PART MPIOS X FDO 2024'!I56</f>
        <v>28006.163891755838</v>
      </c>
      <c r="I51" s="125">
        <v>135738.83182467206</v>
      </c>
      <c r="J51" s="125">
        <v>1457013.36</v>
      </c>
      <c r="K51" s="125">
        <v>542507.89</v>
      </c>
      <c r="L51" s="125">
        <v>16983.431606995968</v>
      </c>
      <c r="M51" s="112">
        <f t="shared" si="2"/>
        <v>31075591.625712246</v>
      </c>
      <c r="N51" s="113">
        <f>'[3]PART MPIOS X FDO 2024'!K56</f>
        <v>49754.365213647397</v>
      </c>
      <c r="O51" s="114">
        <f>'[3]PART MPIOS X FDO 2024'!L56</f>
        <v>4452.2765068428271</v>
      </c>
      <c r="P51" s="114">
        <f>'[3]PART MPIOS X FDO 2024'!M56</f>
        <v>8494.4448287181476</v>
      </c>
      <c r="Q51" s="114">
        <f>'[3]PART MPIOS X FDO 2024'!N56</f>
        <v>982968.83058691199</v>
      </c>
      <c r="R51" s="114">
        <f>'[3]PART MPIOS X FDO 2024'!O56</f>
        <v>8410.9906467078399</v>
      </c>
      <c r="S51" s="115">
        <f t="shared" si="0"/>
        <v>1054080.9077828282</v>
      </c>
      <c r="T51" s="96">
        <f t="shared" si="1"/>
        <v>32129672.533495072</v>
      </c>
    </row>
    <row r="52" spans="1:20" x14ac:dyDescent="0.2">
      <c r="A52" s="124" t="s">
        <v>115</v>
      </c>
      <c r="B52" s="124" t="s">
        <v>116</v>
      </c>
      <c r="C52" s="125">
        <f>'[3]PART MPIOS X FDO 2024'!D57</f>
        <v>23499600.59355532</v>
      </c>
      <c r="D52" s="125">
        <f>'[3]PART MPIOS X FDO 2024'!E57</f>
        <v>7419734.2284996109</v>
      </c>
      <c r="E52" s="125">
        <f>'[3]PART MPIOS X FDO 2024'!F57</f>
        <v>1456156.3500546236</v>
      </c>
      <c r="F52" s="125">
        <f>'[3]PART MPIOS X FDO 2024'!G57</f>
        <v>210763.73075676124</v>
      </c>
      <c r="G52" s="125">
        <f>'[3]PART MPIOS X FDO 2024'!H57</f>
        <v>0</v>
      </c>
      <c r="H52" s="125">
        <f>'[3]PART MPIOS X FDO 2024'!I57</f>
        <v>31583.49871956067</v>
      </c>
      <c r="I52" s="125">
        <v>130375.36089507994</v>
      </c>
      <c r="J52" s="125">
        <v>1543462.33</v>
      </c>
      <c r="K52" s="125">
        <v>574696.51</v>
      </c>
      <c r="L52" s="125">
        <v>16312.362462784564</v>
      </c>
      <c r="M52" s="112">
        <f t="shared" si="2"/>
        <v>34882684.964943729</v>
      </c>
      <c r="N52" s="113">
        <f>'[3]PART MPIOS X FDO 2024'!K57</f>
        <v>56109.681286281557</v>
      </c>
      <c r="O52" s="114">
        <f>'[3]PART MPIOS X FDO 2024'!L57</f>
        <v>5020.9828770727963</v>
      </c>
      <c r="P52" s="114">
        <f>'[3]PART MPIOS X FDO 2024'!M57</f>
        <v>9579.4728763325256</v>
      </c>
      <c r="Q52" s="114">
        <f>'[3]PART MPIOS X FDO 2024'!N57</f>
        <v>1108527.2128736156</v>
      </c>
      <c r="R52" s="114">
        <f>'[3]PART MPIOS X FDO 2024'!O57</f>
        <v>9485.3587712786575</v>
      </c>
      <c r="S52" s="115">
        <f t="shared" si="0"/>
        <v>1188722.7086845811</v>
      </c>
      <c r="T52" s="96">
        <f t="shared" si="1"/>
        <v>36071407.673628308</v>
      </c>
    </row>
    <row r="53" spans="1:20" x14ac:dyDescent="0.2">
      <c r="A53" s="124" t="s">
        <v>117</v>
      </c>
      <c r="B53" s="124" t="s">
        <v>118</v>
      </c>
      <c r="C53" s="125">
        <f>'[3]PART MPIOS X FDO 2024'!D58</f>
        <v>38504397.130359687</v>
      </c>
      <c r="D53" s="125">
        <f>'[3]PART MPIOS X FDO 2024'!E58</f>
        <v>12157329.74688183</v>
      </c>
      <c r="E53" s="125">
        <f>'[3]PART MPIOS X FDO 2024'!F58</f>
        <v>2385930.8656409611</v>
      </c>
      <c r="F53" s="125">
        <f>'[3]PART MPIOS X FDO 2024'!G58</f>
        <v>345339.0774633055</v>
      </c>
      <c r="G53" s="125">
        <f>'[3]PART MPIOS X FDO 2024'!H58</f>
        <v>0</v>
      </c>
      <c r="H53" s="125">
        <f>'[3]PART MPIOS X FDO 2024'!I58</f>
        <v>51749.967946165132</v>
      </c>
      <c r="I53" s="125">
        <v>236261.01938857543</v>
      </c>
      <c r="J53" s="125">
        <v>3432446.54</v>
      </c>
      <c r="K53" s="125">
        <v>1278045.48</v>
      </c>
      <c r="L53" s="125">
        <v>29560.61143481639</v>
      </c>
      <c r="M53" s="112">
        <f t="shared" si="2"/>
        <v>58421060.439115338</v>
      </c>
      <c r="N53" s="113">
        <f>'[3]PART MPIOS X FDO 2024'!K58</f>
        <v>91936.432813134583</v>
      </c>
      <c r="O53" s="114">
        <f>'[3]PART MPIOS X FDO 2024'!L58</f>
        <v>8226.9448756744805</v>
      </c>
      <c r="P53" s="114">
        <f>'[3]PART MPIOS X FDO 2024'!M58</f>
        <v>15696.089236128246</v>
      </c>
      <c r="Q53" s="114">
        <f>'[3]PART MPIOS X FDO 2024'!N58</f>
        <v>1816336.0634308895</v>
      </c>
      <c r="R53" s="114">
        <f>'[3]PART MPIOS X FDO 2024'!O58</f>
        <v>15541.882067281456</v>
      </c>
      <c r="S53" s="115">
        <f t="shared" si="0"/>
        <v>1947737.4124231082</v>
      </c>
      <c r="T53" s="96">
        <f t="shared" si="1"/>
        <v>60368797.85153845</v>
      </c>
    </row>
    <row r="54" spans="1:20" x14ac:dyDescent="0.2">
      <c r="A54" s="124" t="s">
        <v>119</v>
      </c>
      <c r="B54" s="124" t="s">
        <v>120</v>
      </c>
      <c r="C54" s="125">
        <f>'[3]PART MPIOS X FDO 2024'!D59</f>
        <v>21970214.991324965</v>
      </c>
      <c r="D54" s="125">
        <f>'[3]PART MPIOS X FDO 2024'!E59</f>
        <v>6936847.9489534339</v>
      </c>
      <c r="E54" s="125">
        <f>'[3]PART MPIOS X FDO 2024'!F59</f>
        <v>1361387.7369667655</v>
      </c>
      <c r="F54" s="125">
        <f>'[3]PART MPIOS X FDO 2024'!G59</f>
        <v>197046.94378378836</v>
      </c>
      <c r="G54" s="125">
        <f>'[3]PART MPIOS X FDO 2024'!H59</f>
        <v>0</v>
      </c>
      <c r="H54" s="125">
        <f>'[3]PART MPIOS X FDO 2024'!I59</f>
        <v>29528.002158355117</v>
      </c>
      <c r="I54" s="125">
        <v>163106.44520141734</v>
      </c>
      <c r="J54" s="125">
        <v>1620756.85</v>
      </c>
      <c r="K54" s="125">
        <v>603476.55000000005</v>
      </c>
      <c r="L54" s="125">
        <v>20407.624844720442</v>
      </c>
      <c r="M54" s="112">
        <f t="shared" si="2"/>
        <v>32902773.093233448</v>
      </c>
      <c r="N54" s="113">
        <f>'[3]PART MPIOS X FDO 2024'!K59</f>
        <v>52457.987787775586</v>
      </c>
      <c r="O54" s="114">
        <f>'[3]PART MPIOS X FDO 2024'!L59</f>
        <v>4694.2105606383539</v>
      </c>
      <c r="P54" s="114">
        <f>'[3]PART MPIOS X FDO 2024'!M59</f>
        <v>8956.0279017810408</v>
      </c>
      <c r="Q54" s="114">
        <f>'[3]PART MPIOS X FDO 2024'!N59</f>
        <v>1036382.7714266235</v>
      </c>
      <c r="R54" s="114">
        <f>'[3]PART MPIOS X FDO 2024'!O59</f>
        <v>8868.0388692220495</v>
      </c>
      <c r="S54" s="115">
        <f t="shared" si="0"/>
        <v>1111359.0365460406</v>
      </c>
      <c r="T54" s="96">
        <f t="shared" si="1"/>
        <v>34014132.129779488</v>
      </c>
    </row>
    <row r="55" spans="1:20" x14ac:dyDescent="0.2">
      <c r="A55" s="124" t="s">
        <v>121</v>
      </c>
      <c r="B55" s="124" t="s">
        <v>122</v>
      </c>
      <c r="C55" s="125">
        <f>'[3]PART MPIOS X FDO 2024'!D60</f>
        <v>124629857.53400047</v>
      </c>
      <c r="D55" s="125">
        <f>'[3]PART MPIOS X FDO 2024'!E60</f>
        <v>39350473.900890671</v>
      </c>
      <c r="E55" s="125">
        <f>'[3]PART MPIOS X FDO 2024'!F60</f>
        <v>7722708.2108071344</v>
      </c>
      <c r="F55" s="125">
        <f>'[3]PART MPIOS X FDO 2024'!G60</f>
        <v>1117782.9866926905</v>
      </c>
      <c r="G55" s="125">
        <f>'[3]PART MPIOS X FDO 2024'!H60</f>
        <v>0</v>
      </c>
      <c r="H55" s="125">
        <f>'[3]PART MPIOS X FDO 2024'!I60</f>
        <v>167502.71691526682</v>
      </c>
      <c r="I55" s="125">
        <v>738996.66465650592</v>
      </c>
      <c r="J55" s="125">
        <v>10653805.049999999</v>
      </c>
      <c r="K55" s="125">
        <v>3966863.65</v>
      </c>
      <c r="L55" s="125">
        <v>92462.113775983409</v>
      </c>
      <c r="M55" s="112">
        <f t="shared" si="2"/>
        <v>188440452.82773876</v>
      </c>
      <c r="N55" s="113">
        <f>'[3]PART MPIOS X FDO 2024'!K60</f>
        <v>297577.03996489337</v>
      </c>
      <c r="O55" s="114">
        <f>'[3]PART MPIOS X FDO 2024'!L60</f>
        <v>26628.724099330098</v>
      </c>
      <c r="P55" s="114">
        <f>'[3]PART MPIOS X FDO 2024'!M60</f>
        <v>50804.622617950539</v>
      </c>
      <c r="Q55" s="114">
        <f>'[3]PART MPIOS X FDO 2024'!N60</f>
        <v>5879061.1382088764</v>
      </c>
      <c r="R55" s="114">
        <f>'[3]PART MPIOS X FDO 2024'!O60</f>
        <v>50305.489560003152</v>
      </c>
      <c r="S55" s="115">
        <f t="shared" si="0"/>
        <v>6304377.0144510539</v>
      </c>
      <c r="T55" s="96">
        <f t="shared" si="1"/>
        <v>194744829.84218982</v>
      </c>
    </row>
    <row r="56" spans="1:20" x14ac:dyDescent="0.2">
      <c r="A56" s="124" t="s">
        <v>123</v>
      </c>
      <c r="B56" s="124" t="s">
        <v>124</v>
      </c>
      <c r="C56" s="125">
        <f>'[3]PART MPIOS X FDO 2024'!D61</f>
        <v>44549857.482468069</v>
      </c>
      <c r="D56" s="125">
        <f>'[3]PART MPIOS X FDO 2024'!E61</f>
        <v>14066115.767435618</v>
      </c>
      <c r="E56" s="125">
        <f>'[3]PART MPIOS X FDO 2024'!F61</f>
        <v>2760538.7423016527</v>
      </c>
      <c r="F56" s="125">
        <f>'[3]PART MPIOS X FDO 2024'!G61</f>
        <v>399559.73423063289</v>
      </c>
      <c r="G56" s="125">
        <f>'[3]PART MPIOS X FDO 2024'!H61</f>
        <v>0</v>
      </c>
      <c r="H56" s="125">
        <f>'[3]PART MPIOS X FDO 2024'!I61</f>
        <v>59875.075797671918</v>
      </c>
      <c r="I56" s="125">
        <v>242867.75015587916</v>
      </c>
      <c r="J56" s="125">
        <v>4044202.6500000004</v>
      </c>
      <c r="K56" s="125">
        <v>1505828.2400000002</v>
      </c>
      <c r="L56" s="125">
        <v>30387.23531704686</v>
      </c>
      <c r="M56" s="112">
        <f t="shared" si="2"/>
        <v>67659232.677706569</v>
      </c>
      <c r="N56" s="113">
        <f>'[3]PART MPIOS X FDO 2024'!K61</f>
        <v>106371.09744648497</v>
      </c>
      <c r="O56" s="114">
        <f>'[3]PART MPIOS X FDO 2024'!L61</f>
        <v>9518.6329105887071</v>
      </c>
      <c r="P56" s="114">
        <f>'[3]PART MPIOS X FDO 2024'!M61</f>
        <v>18160.485311176781</v>
      </c>
      <c r="Q56" s="114">
        <f>'[3]PART MPIOS X FDO 2024'!N61</f>
        <v>2101513.5620007389</v>
      </c>
      <c r="R56" s="114">
        <f>'[3]PART MPIOS X FDO 2024'!O61</f>
        <v>17982.066535481092</v>
      </c>
      <c r="S56" s="115">
        <f t="shared" si="0"/>
        <v>2253545.8442044705</v>
      </c>
      <c r="T56" s="96">
        <f t="shared" si="1"/>
        <v>69912778.52191104</v>
      </c>
    </row>
    <row r="57" spans="1:20" x14ac:dyDescent="0.2">
      <c r="A57" s="124" t="s">
        <v>125</v>
      </c>
      <c r="B57" s="124" t="s">
        <v>126</v>
      </c>
      <c r="C57" s="125">
        <f>'[3]PART MPIOS X FDO 2024'!D62</f>
        <v>16662847.124690009</v>
      </c>
      <c r="D57" s="125">
        <f>'[3]PART MPIOS X FDO 2024'!E62</f>
        <v>5261106.3180888677</v>
      </c>
      <c r="E57" s="125">
        <f>'[3]PART MPIOS X FDO 2024'!F62</f>
        <v>1032515.8742170716</v>
      </c>
      <c r="F57" s="125">
        <f>'[3]PART MPIOS X FDO 2024'!G62</f>
        <v>149446.10701138346</v>
      </c>
      <c r="G57" s="125">
        <f>'[3]PART MPIOS X FDO 2024'!H62</f>
        <v>0</v>
      </c>
      <c r="H57" s="125">
        <f>'[3]PART MPIOS X FDO 2024'!I62</f>
        <v>22394.891723019755</v>
      </c>
      <c r="I57" s="125">
        <v>107341.42806321991</v>
      </c>
      <c r="J57" s="125">
        <v>889177.42</v>
      </c>
      <c r="K57" s="125">
        <v>331078.49000000005</v>
      </c>
      <c r="L57" s="125">
        <v>13430.392597334978</v>
      </c>
      <c r="M57" s="112">
        <f t="shared" si="2"/>
        <v>24469338.04639091</v>
      </c>
      <c r="N57" s="113">
        <f>'[3]PART MPIOS X FDO 2024'!K62</f>
        <v>39785.656686641531</v>
      </c>
      <c r="O57" s="114">
        <f>'[3]PART MPIOS X FDO 2024'!L62</f>
        <v>3560.2251946058491</v>
      </c>
      <c r="P57" s="114">
        <f>'[3]PART MPIOS X FDO 2024'!M62</f>
        <v>6792.5108530235584</v>
      </c>
      <c r="Q57" s="114">
        <f>'[3]PART MPIOS X FDO 2024'!N62</f>
        <v>786022.69890227064</v>
      </c>
      <c r="R57" s="114">
        <f>'[3]PART MPIOS X FDO 2024'!O62</f>
        <v>6725.7774232979618</v>
      </c>
      <c r="S57" s="115">
        <f t="shared" si="0"/>
        <v>842886.86905983952</v>
      </c>
      <c r="T57" s="96">
        <f t="shared" si="1"/>
        <v>25312224.915450748</v>
      </c>
    </row>
    <row r="58" spans="1:20" x14ac:dyDescent="0.2">
      <c r="A58" s="124" t="s">
        <v>127</v>
      </c>
      <c r="B58" s="124" t="s">
        <v>128</v>
      </c>
      <c r="C58" s="125">
        <f>'[3]PART MPIOS X FDO 2024'!D63</f>
        <v>31446357.703751795</v>
      </c>
      <c r="D58" s="125">
        <f>'[3]PART MPIOS X FDO 2024'!E63</f>
        <v>9928833.2874967139</v>
      </c>
      <c r="E58" s="125">
        <f>'[3]PART MPIOS X FDO 2024'!F63</f>
        <v>1948578.3715390156</v>
      </c>
      <c r="F58" s="125">
        <f>'[3]PART MPIOS X FDO 2024'!G63</f>
        <v>282036.77938985842</v>
      </c>
      <c r="G58" s="125">
        <f>'[3]PART MPIOS X FDO 2024'!H63</f>
        <v>0</v>
      </c>
      <c r="H58" s="125">
        <f>'[3]PART MPIOS X FDO 2024'!I63</f>
        <v>42263.952287923959</v>
      </c>
      <c r="I58" s="125">
        <v>182307.3649990902</v>
      </c>
      <c r="J58" s="125">
        <v>2299141.4300000002</v>
      </c>
      <c r="K58" s="125">
        <v>856067.90000000014</v>
      </c>
      <c r="L58" s="125">
        <v>22810.014078454224</v>
      </c>
      <c r="M58" s="112">
        <f t="shared" si="2"/>
        <v>47008396.80354286</v>
      </c>
      <c r="N58" s="113">
        <f>'[3]PART MPIOS X FDO 2024'!K63</f>
        <v>75084.046698896258</v>
      </c>
      <c r="O58" s="114">
        <f>'[3]PART MPIOS X FDO 2024'!L63</f>
        <v>6718.9066872968551</v>
      </c>
      <c r="P58" s="114">
        <f>'[3]PART MPIOS X FDO 2024'!M63</f>
        <v>12818.921303928651</v>
      </c>
      <c r="Q58" s="114">
        <f>'[3]PART MPIOS X FDO 2024'!N63</f>
        <v>1483393.0100891467</v>
      </c>
      <c r="R58" s="114">
        <f>'[3]PART MPIOS X FDO 2024'!O63</f>
        <v>12692.981043765079</v>
      </c>
      <c r="S58" s="115">
        <f t="shared" si="0"/>
        <v>1590707.8658230335</v>
      </c>
      <c r="T58" s="96">
        <f t="shared" si="1"/>
        <v>48599104.66936589</v>
      </c>
    </row>
    <row r="59" spans="1:20" x14ac:dyDescent="0.2">
      <c r="A59" s="124" t="s">
        <v>129</v>
      </c>
      <c r="B59" s="124" t="s">
        <v>130</v>
      </c>
      <c r="C59" s="125">
        <f>'[3]PART MPIOS X FDO 2024'!D64</f>
        <v>28352300.765623547</v>
      </c>
      <c r="D59" s="125">
        <f>'[3]PART MPIOS X FDO 2024'!E64</f>
        <v>8951919.6553964</v>
      </c>
      <c r="E59" s="125">
        <f>'[3]PART MPIOS X FDO 2024'!F64</f>
        <v>1756854.659472113</v>
      </c>
      <c r="F59" s="125">
        <f>'[3]PART MPIOS X FDO 2024'!G64</f>
        <v>254286.73398557227</v>
      </c>
      <c r="G59" s="125">
        <f>'[3]PART MPIOS X FDO 2024'!H64</f>
        <v>0</v>
      </c>
      <c r="H59" s="125">
        <f>'[3]PART MPIOS X FDO 2024'!I64</f>
        <v>38105.53508612603</v>
      </c>
      <c r="I59" s="125">
        <v>198289.04533417785</v>
      </c>
      <c r="J59" s="125">
        <v>2108148.6500000004</v>
      </c>
      <c r="K59" s="125">
        <v>784953.19000000006</v>
      </c>
      <c r="L59" s="125">
        <v>24809.617075527443</v>
      </c>
      <c r="M59" s="112">
        <f t="shared" si="2"/>
        <v>42469667.851973459</v>
      </c>
      <c r="N59" s="113">
        <f>'[3]PART MPIOS X FDO 2024'!K64</f>
        <v>67696.408428669863</v>
      </c>
      <c r="O59" s="114">
        <f>'[3]PART MPIOS X FDO 2024'!L64</f>
        <v>6057.8228171611772</v>
      </c>
      <c r="P59" s="114">
        <f>'[3]PART MPIOS X FDO 2024'!M64</f>
        <v>11557.647334669937</v>
      </c>
      <c r="Q59" s="114">
        <f>'[3]PART MPIOS X FDO 2024'!N64</f>
        <v>1337439.6224798185</v>
      </c>
      <c r="R59" s="114">
        <f>'[3]PART MPIOS X FDO 2024'!O64</f>
        <v>11444.098536163696</v>
      </c>
      <c r="S59" s="115">
        <f t="shared" si="0"/>
        <v>1434195.5995964834</v>
      </c>
      <c r="T59" s="96">
        <f t="shared" si="1"/>
        <v>43903863.451569945</v>
      </c>
    </row>
    <row r="60" spans="1:20" x14ac:dyDescent="0.2">
      <c r="A60" s="124" t="s">
        <v>131</v>
      </c>
      <c r="B60" s="124" t="s">
        <v>132</v>
      </c>
      <c r="C60" s="125">
        <f>'[3]PART MPIOS X FDO 2024'!D65</f>
        <v>31313690.456294872</v>
      </c>
      <c r="D60" s="125">
        <f>'[3]PART MPIOS X FDO 2024'!E65</f>
        <v>9886945.0982469413</v>
      </c>
      <c r="E60" s="125">
        <f>'[3]PART MPIOS X FDO 2024'!F65</f>
        <v>1940357.625230602</v>
      </c>
      <c r="F60" s="125">
        <f>'[3]PART MPIOS X FDO 2024'!G65</f>
        <v>280846.91048498353</v>
      </c>
      <c r="G60" s="125">
        <f>'[3]PART MPIOS X FDO 2024'!H65</f>
        <v>0</v>
      </c>
      <c r="H60" s="125">
        <f>'[3]PART MPIOS X FDO 2024'!I65</f>
        <v>42085.647306803032</v>
      </c>
      <c r="I60" s="125">
        <v>189678.27931796273</v>
      </c>
      <c r="J60" s="125">
        <v>2529507.69</v>
      </c>
      <c r="K60" s="125">
        <v>941843.05</v>
      </c>
      <c r="L60" s="125">
        <v>23732.251418593503</v>
      </c>
      <c r="M60" s="112">
        <f t="shared" si="2"/>
        <v>47148687.008300744</v>
      </c>
      <c r="N60" s="113">
        <f>'[3]PART MPIOS X FDO 2024'!K65</f>
        <v>74767.278890766887</v>
      </c>
      <c r="O60" s="114">
        <f>'[3]PART MPIOS X FDO 2024'!L65</f>
        <v>6690.5606745560144</v>
      </c>
      <c r="P60" s="114">
        <f>'[3]PART MPIOS X FDO 2024'!M65</f>
        <v>12764.84028695427</v>
      </c>
      <c r="Q60" s="114">
        <f>'[3]PART MPIOS X FDO 2024'!N65</f>
        <v>1477134.8078070462</v>
      </c>
      <c r="R60" s="114">
        <f>'[3]PART MPIOS X FDO 2024'!O65</f>
        <v>12639.431348981245</v>
      </c>
      <c r="S60" s="115">
        <f t="shared" si="0"/>
        <v>1583996.9190083048</v>
      </c>
      <c r="T60" s="96">
        <f t="shared" si="1"/>
        <v>48732683.927309051</v>
      </c>
    </row>
    <row r="61" spans="1:20" x14ac:dyDescent="0.2">
      <c r="A61" s="124" t="s">
        <v>133</v>
      </c>
      <c r="B61" s="124" t="s">
        <v>134</v>
      </c>
      <c r="C61" s="125">
        <f>'[3]PART MPIOS X FDO 2024'!D66</f>
        <v>22269202.850532349</v>
      </c>
      <c r="D61" s="125">
        <f>'[3]PART MPIOS X FDO 2024'!E66</f>
        <v>7031249.9982152944</v>
      </c>
      <c r="E61" s="125">
        <f>'[3]PART MPIOS X FDO 2024'!F66</f>
        <v>1379914.5654565003</v>
      </c>
      <c r="F61" s="125">
        <f>'[3]PART MPIOS X FDO 2024'!G66</f>
        <v>199728.51262180545</v>
      </c>
      <c r="G61" s="125">
        <f>'[3]PART MPIOS X FDO 2024'!H66</f>
        <v>0</v>
      </c>
      <c r="H61" s="125">
        <f>'[3]PART MPIOS X FDO 2024'!I66</f>
        <v>29929.842293077676</v>
      </c>
      <c r="I61" s="125">
        <v>170658.24074667145</v>
      </c>
      <c r="J61" s="125">
        <v>1501573.7399999998</v>
      </c>
      <c r="K61" s="125">
        <v>559099.61</v>
      </c>
      <c r="L61" s="125">
        <v>21352.493762691553</v>
      </c>
      <c r="M61" s="112">
        <f t="shared" si="2"/>
        <v>33162709.853628386</v>
      </c>
      <c r="N61" s="113">
        <f>'[3]PART MPIOS X FDO 2024'!K66</f>
        <v>53171.877090779089</v>
      </c>
      <c r="O61" s="114">
        <f>'[3]PART MPIOS X FDO 2024'!L66</f>
        <v>4758.0930473026001</v>
      </c>
      <c r="P61" s="114">
        <f>'[3]PART MPIOS X FDO 2024'!M66</f>
        <v>9077.9085301869272</v>
      </c>
      <c r="Q61" s="114">
        <f>'[3]PART MPIOS X FDO 2024'!N66</f>
        <v>1050486.678296475</v>
      </c>
      <c r="R61" s="114">
        <f>'[3]PART MPIOS X FDO 2024'!O66</f>
        <v>8988.7220740938956</v>
      </c>
      <c r="S61" s="115">
        <f t="shared" si="0"/>
        <v>1126483.2790388376</v>
      </c>
      <c r="T61" s="96">
        <f t="shared" si="1"/>
        <v>34289193.132667221</v>
      </c>
    </row>
    <row r="62" spans="1:20" x14ac:dyDescent="0.2">
      <c r="A62" s="124" t="s">
        <v>135</v>
      </c>
      <c r="B62" s="124" t="s">
        <v>136</v>
      </c>
      <c r="C62" s="125">
        <f>'[3]PART MPIOS X FDO 2024'!D67</f>
        <v>23755946.050722167</v>
      </c>
      <c r="D62" s="125">
        <f>'[3]PART MPIOS X FDO 2024'!E67</f>
        <v>7500672.4195675422</v>
      </c>
      <c r="E62" s="125">
        <f>'[3]PART MPIOS X FDO 2024'!F67</f>
        <v>1472040.8355706681</v>
      </c>
      <c r="F62" s="125">
        <f>'[3]PART MPIOS X FDO 2024'!G67</f>
        <v>213062.84748855158</v>
      </c>
      <c r="G62" s="125">
        <f>'[3]PART MPIOS X FDO 2024'!H67</f>
        <v>0</v>
      </c>
      <c r="H62" s="125">
        <f>'[3]PART MPIOS X FDO 2024'!I67</f>
        <v>31928.02740148281</v>
      </c>
      <c r="I62" s="125">
        <v>156914.74885238564</v>
      </c>
      <c r="J62" s="125">
        <v>1649660.19</v>
      </c>
      <c r="K62" s="125">
        <v>614238.48</v>
      </c>
      <c r="L62" s="125">
        <v>19632.92942365706</v>
      </c>
      <c r="M62" s="112">
        <f t="shared" si="2"/>
        <v>35414096.529026456</v>
      </c>
      <c r="N62" s="113">
        <f>'[3]PART MPIOS X FDO 2024'!K67</f>
        <v>56721.753897624687</v>
      </c>
      <c r="O62" s="114">
        <f>'[3]PART MPIOS X FDO 2024'!L67</f>
        <v>5075.7542824814109</v>
      </c>
      <c r="P62" s="114">
        <f>'[3]PART MPIOS X FDO 2024'!M67</f>
        <v>9683.9705823307431</v>
      </c>
      <c r="Q62" s="114">
        <f>'[3]PART MPIOS X FDO 2024'!N67</f>
        <v>1120619.5849986086</v>
      </c>
      <c r="R62" s="114">
        <f>'[3]PART MPIOS X FDO 2024'!O67</f>
        <v>9588.8298333052117</v>
      </c>
      <c r="S62" s="115">
        <f t="shared" si="0"/>
        <v>1201689.8935943507</v>
      </c>
      <c r="T62" s="96">
        <f t="shared" si="1"/>
        <v>36615786.422620803</v>
      </c>
    </row>
    <row r="63" spans="1:20" x14ac:dyDescent="0.2">
      <c r="A63" s="124" t="s">
        <v>137</v>
      </c>
      <c r="B63" s="124" t="s">
        <v>138</v>
      </c>
      <c r="C63" s="125">
        <f>'[3]PART MPIOS X FDO 2024'!D68</f>
        <v>39795097.413850248</v>
      </c>
      <c r="D63" s="125">
        <f>'[3]PART MPIOS X FDO 2024'!E68</f>
        <v>12564853.825175118</v>
      </c>
      <c r="E63" s="125">
        <f>'[3]PART MPIOS X FDO 2024'!F68</f>
        <v>2465909.3063952909</v>
      </c>
      <c r="F63" s="125">
        <f>'[3]PART MPIOS X FDO 2024'!G68</f>
        <v>356915.13833950111</v>
      </c>
      <c r="G63" s="125">
        <f>'[3]PART MPIOS X FDO 2024'!H68</f>
        <v>0</v>
      </c>
      <c r="H63" s="125">
        <f>'[3]PART MPIOS X FDO 2024'!I68</f>
        <v>53484.671078189429</v>
      </c>
      <c r="I63" s="125">
        <v>255093.53309037621</v>
      </c>
      <c r="J63" s="125">
        <v>3954728.7800000003</v>
      </c>
      <c r="K63" s="125">
        <v>1472513.32</v>
      </c>
      <c r="L63" s="125">
        <v>31916.90627058949</v>
      </c>
      <c r="M63" s="112">
        <f t="shared" si="2"/>
        <v>60950512.894199319</v>
      </c>
      <c r="N63" s="113">
        <f>'[3]PART MPIOS X FDO 2024'!K68</f>
        <v>95018.220576056367</v>
      </c>
      <c r="O63" s="114">
        <f>'[3]PART MPIOS X FDO 2024'!L68</f>
        <v>8502.7190956251106</v>
      </c>
      <c r="P63" s="114">
        <f>'[3]PART MPIOS X FDO 2024'!M68</f>
        <v>16222.235555422001</v>
      </c>
      <c r="Q63" s="114">
        <f>'[3]PART MPIOS X FDO 2024'!N68</f>
        <v>1877221.199849138</v>
      </c>
      <c r="R63" s="114">
        <f>'[3]PART MPIOS X FDO 2024'!O68</f>
        <v>16062.859230546797</v>
      </c>
      <c r="S63" s="115">
        <f t="shared" si="0"/>
        <v>2013027.2343067883</v>
      </c>
      <c r="T63" s="96">
        <f t="shared" si="1"/>
        <v>62963540.128506109</v>
      </c>
    </row>
    <row r="64" spans="1:20" x14ac:dyDescent="0.2">
      <c r="A64" s="124" t="s">
        <v>139</v>
      </c>
      <c r="B64" s="124" t="s">
        <v>140</v>
      </c>
      <c r="C64" s="125">
        <f>'[3]PART MPIOS X FDO 2024'!D69</f>
        <v>45709031.384217359</v>
      </c>
      <c r="D64" s="125">
        <f>'[3]PART MPIOS X FDO 2024'!E69</f>
        <v>14432111.871980108</v>
      </c>
      <c r="E64" s="125">
        <f>'[3]PART MPIOS X FDO 2024'!F69</f>
        <v>2832367.130666378</v>
      </c>
      <c r="F64" s="125">
        <f>'[3]PART MPIOS X FDO 2024'!G69</f>
        <v>409956.15842328721</v>
      </c>
      <c r="G64" s="125">
        <f>'[3]PART MPIOS X FDO 2024'!H69</f>
        <v>0</v>
      </c>
      <c r="H64" s="125">
        <f>'[3]PART MPIOS X FDO 2024'!I69</f>
        <v>61433.007273821655</v>
      </c>
      <c r="I64" s="125">
        <v>267993.81154722179</v>
      </c>
      <c r="J64" s="125">
        <v>4248905.2</v>
      </c>
      <c r="K64" s="125">
        <v>1582047.67</v>
      </c>
      <c r="L64" s="125">
        <v>33530.96905526139</v>
      </c>
      <c r="M64" s="112">
        <f t="shared" si="2"/>
        <v>69577377.203163445</v>
      </c>
      <c r="N64" s="113">
        <f>'[3]PART MPIOS X FDO 2024'!K69</f>
        <v>109138.84143105148</v>
      </c>
      <c r="O64" s="114">
        <f>'[3]PART MPIOS X FDO 2024'!L69</f>
        <v>9766.304877993507</v>
      </c>
      <c r="P64" s="114">
        <f>'[3]PART MPIOS X FDO 2024'!M69</f>
        <v>18633.015680642089</v>
      </c>
      <c r="Q64" s="114">
        <f>'[3]PART MPIOS X FDO 2024'!N69</f>
        <v>2156194.3132512248</v>
      </c>
      <c r="R64" s="114">
        <f>'[3]PART MPIOS X FDO 2024'!O69</f>
        <v>18449.9545020285</v>
      </c>
      <c r="S64" s="115">
        <f t="shared" si="0"/>
        <v>2312182.4297429402</v>
      </c>
      <c r="T64" s="96">
        <f t="shared" si="1"/>
        <v>71889559.632906392</v>
      </c>
    </row>
    <row r="65" spans="1:20" ht="12.75" thickBot="1" x14ac:dyDescent="0.25">
      <c r="A65" s="126" t="s">
        <v>141</v>
      </c>
      <c r="B65" s="126" t="s">
        <v>142</v>
      </c>
      <c r="C65" s="127">
        <f>'[3]PART MPIOS X FDO 2024'!D70</f>
        <v>19219248.449274421</v>
      </c>
      <c r="D65" s="127">
        <f>'[3]PART MPIOS X FDO 2024'!E70</f>
        <v>6068261.2454369748</v>
      </c>
      <c r="E65" s="127">
        <f>'[3]PART MPIOS X FDO 2024'!F70</f>
        <v>1190923.6738416543</v>
      </c>
      <c r="F65" s="127">
        <f>'[3]PART MPIOS X FDO 2024'!G70</f>
        <v>172374.01501287942</v>
      </c>
      <c r="G65" s="127">
        <f>'[3]PART MPIOS X FDO 2024'!H70</f>
        <v>0</v>
      </c>
      <c r="H65" s="127">
        <f>'[3]PART MPIOS X FDO 2024'!I70</f>
        <v>25830.69896749852</v>
      </c>
      <c r="I65" s="127">
        <v>112725.55550094238</v>
      </c>
      <c r="J65" s="127">
        <v>1082837.53</v>
      </c>
      <c r="K65" s="127">
        <v>403186.36</v>
      </c>
      <c r="L65" s="127">
        <v>14104.046251729327</v>
      </c>
      <c r="M65" s="116">
        <f t="shared" si="2"/>
        <v>28289491.5742861</v>
      </c>
      <c r="N65" s="117">
        <f>'[3]PART MPIOS X FDO 2024'!K70</f>
        <v>45889.54185657062</v>
      </c>
      <c r="O65" s="118">
        <f>'[3]PART MPIOS X FDO 2024'!L70</f>
        <v>4106.4322344473976</v>
      </c>
      <c r="P65" s="118">
        <f>'[3]PART MPIOS X FDO 2024'!M70</f>
        <v>7834.6126986435602</v>
      </c>
      <c r="Q65" s="118">
        <f>'[3]PART MPIOS X FDO 2024'!N70</f>
        <v>906613.7031640684</v>
      </c>
      <c r="R65" s="118">
        <f>'[3]PART MPIOS X FDO 2024'!O70</f>
        <v>7757.6410769170425</v>
      </c>
      <c r="S65" s="119">
        <f t="shared" si="0"/>
        <v>972201.93103064701</v>
      </c>
      <c r="T65" s="97">
        <f t="shared" si="1"/>
        <v>29261693.505316745</v>
      </c>
    </row>
    <row r="66" spans="1:20" ht="12.75" thickBot="1" x14ac:dyDescent="0.25">
      <c r="A66" s="98"/>
      <c r="B66" s="121" t="s">
        <v>143</v>
      </c>
      <c r="C66" s="99">
        <f t="shared" ref="C66:T66" si="3">SUM(C6:C65)</f>
        <v>1828149729.599999</v>
      </c>
      <c r="D66" s="99">
        <f t="shared" si="3"/>
        <v>577217687.99999988</v>
      </c>
      <c r="E66" s="99">
        <f t="shared" si="3"/>
        <v>113281577.99999996</v>
      </c>
      <c r="F66" s="99">
        <f t="shared" si="3"/>
        <v>16396349.199999997</v>
      </c>
      <c r="G66" s="99">
        <f t="shared" si="3"/>
        <v>0</v>
      </c>
      <c r="H66" s="99">
        <f t="shared" si="3"/>
        <v>2457035.9999999986</v>
      </c>
      <c r="I66" s="99">
        <f t="shared" si="3"/>
        <v>11773787.599999996</v>
      </c>
      <c r="J66" s="99">
        <f t="shared" si="3"/>
        <v>143399596.09999996</v>
      </c>
      <c r="K66" s="99">
        <f t="shared" si="3"/>
        <v>53393753.989999987</v>
      </c>
      <c r="L66" s="99">
        <f>SUM(L6:L65)</f>
        <v>1473117.9999999998</v>
      </c>
      <c r="M66" s="120">
        <f t="shared" si="3"/>
        <v>2747542636.4899998</v>
      </c>
      <c r="N66" s="119">
        <f t="shared" si="3"/>
        <v>4365048.5999999978</v>
      </c>
      <c r="O66" s="116">
        <f t="shared" si="3"/>
        <v>390606.99999999983</v>
      </c>
      <c r="P66" s="116">
        <f t="shared" si="3"/>
        <v>745234.39999999991</v>
      </c>
      <c r="Q66" s="116">
        <f t="shared" si="3"/>
        <v>86237794.399999976</v>
      </c>
      <c r="R66" s="116">
        <f t="shared" si="3"/>
        <v>737912.7999999997</v>
      </c>
      <c r="S66" s="116">
        <f t="shared" si="3"/>
        <v>92476597.200000003</v>
      </c>
      <c r="T66" s="99">
        <f t="shared" si="3"/>
        <v>2840019233.6899986</v>
      </c>
    </row>
  </sheetData>
  <mergeCells count="23">
    <mergeCell ref="T4:T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588E9-BC0F-40B7-82B1-2268BFF0EDDC}">
  <dimension ref="A1:X64"/>
  <sheetViews>
    <sheetView tabSelected="1" workbookViewId="0">
      <selection activeCell="I16" sqref="I16"/>
    </sheetView>
  </sheetViews>
  <sheetFormatPr baseColWidth="10" defaultRowHeight="11.25" x14ac:dyDescent="0.2"/>
  <cols>
    <col min="1" max="1" width="24.140625" style="128" bestFit="1" customWidth="1"/>
    <col min="2" max="2" width="8.7109375" style="128" bestFit="1" customWidth="1"/>
    <col min="3" max="3" width="12.85546875" style="128" bestFit="1" customWidth="1"/>
    <col min="4" max="4" width="8.7109375" style="128" bestFit="1" customWidth="1"/>
    <col min="5" max="5" width="11.28515625" style="128" bestFit="1" customWidth="1"/>
    <col min="6" max="6" width="8.7109375" style="128" bestFit="1" customWidth="1"/>
    <col min="7" max="7" width="11.28515625" style="128" bestFit="1" customWidth="1"/>
    <col min="8" max="8" width="8.7109375" style="128" bestFit="1" customWidth="1"/>
    <col min="9" max="9" width="10.28515625" style="128" bestFit="1" customWidth="1"/>
    <col min="10" max="10" width="8.7109375" style="128" bestFit="1" customWidth="1"/>
    <col min="11" max="11" width="10.140625" style="129" bestFit="1" customWidth="1"/>
    <col min="12" max="12" width="8.7109375" style="128" bestFit="1" customWidth="1"/>
    <col min="13" max="13" width="10.28515625" style="129" bestFit="1" customWidth="1"/>
    <col min="14" max="14" width="9.7109375" style="128" bestFit="1" customWidth="1"/>
    <col min="15" max="15" width="11.28515625" style="129" bestFit="1" customWidth="1"/>
    <col min="16" max="16" width="9.7109375" style="128" bestFit="1" customWidth="1"/>
    <col min="17" max="17" width="10.28515625" style="129" bestFit="1" customWidth="1"/>
    <col min="18" max="18" width="8.7109375" style="128" bestFit="1" customWidth="1"/>
    <col min="19" max="19" width="10.140625" style="129" bestFit="1" customWidth="1"/>
    <col min="20" max="20" width="8.7109375" style="128" bestFit="1" customWidth="1"/>
    <col min="21" max="21" width="10.28515625" style="129" bestFit="1" customWidth="1"/>
    <col min="22" max="22" width="8.7109375" style="128" bestFit="1" customWidth="1"/>
    <col min="23" max="23" width="11.28515625" style="128" customWidth="1"/>
    <col min="24" max="255" width="11.42578125" style="128"/>
    <col min="256" max="256" width="19.85546875" style="128" customWidth="1"/>
    <col min="257" max="257" width="8.7109375" style="128" bestFit="1" customWidth="1"/>
    <col min="258" max="258" width="12.85546875" style="128" bestFit="1" customWidth="1"/>
    <col min="259" max="259" width="8.7109375" style="128" bestFit="1" customWidth="1"/>
    <col min="260" max="260" width="11.28515625" style="128" bestFit="1" customWidth="1"/>
    <col min="261" max="261" width="8.7109375" style="128" bestFit="1" customWidth="1"/>
    <col min="262" max="262" width="11.28515625" style="128" bestFit="1" customWidth="1"/>
    <col min="263" max="263" width="8.7109375" style="128" bestFit="1" customWidth="1"/>
    <col min="264" max="264" width="10.28515625" style="128" bestFit="1" customWidth="1"/>
    <col min="265" max="265" width="8.7109375" style="128" bestFit="1" customWidth="1"/>
    <col min="266" max="266" width="10.140625" style="128" bestFit="1" customWidth="1"/>
    <col min="267" max="267" width="8.7109375" style="128" bestFit="1" customWidth="1"/>
    <col min="268" max="268" width="10.28515625" style="128" bestFit="1" customWidth="1"/>
    <col min="269" max="269" width="9.7109375" style="128" bestFit="1" customWidth="1"/>
    <col min="270" max="270" width="11.28515625" style="128" bestFit="1" customWidth="1"/>
    <col min="271" max="271" width="9.7109375" style="128" bestFit="1" customWidth="1"/>
    <col min="272" max="272" width="10.28515625" style="128" bestFit="1" customWidth="1"/>
    <col min="273" max="273" width="8.7109375" style="128" bestFit="1" customWidth="1"/>
    <col min="274" max="274" width="10.140625" style="128" bestFit="1" customWidth="1"/>
    <col min="275" max="275" width="8.7109375" style="128" bestFit="1" customWidth="1"/>
    <col min="276" max="276" width="10.28515625" style="128" bestFit="1" customWidth="1"/>
    <col min="277" max="277" width="8.7109375" style="128" bestFit="1" customWidth="1"/>
    <col min="278" max="278" width="11.28515625" style="128" customWidth="1"/>
    <col min="279" max="279" width="10.140625" style="128" bestFit="1" customWidth="1"/>
    <col min="280" max="511" width="11.42578125" style="128"/>
    <col min="512" max="512" width="19.85546875" style="128" customWidth="1"/>
    <col min="513" max="513" width="8.7109375" style="128" bestFit="1" customWidth="1"/>
    <col min="514" max="514" width="12.85546875" style="128" bestFit="1" customWidth="1"/>
    <col min="515" max="515" width="8.7109375" style="128" bestFit="1" customWidth="1"/>
    <col min="516" max="516" width="11.28515625" style="128" bestFit="1" customWidth="1"/>
    <col min="517" max="517" width="8.7109375" style="128" bestFit="1" customWidth="1"/>
    <col min="518" max="518" width="11.28515625" style="128" bestFit="1" customWidth="1"/>
    <col min="519" max="519" width="8.7109375" style="128" bestFit="1" customWidth="1"/>
    <col min="520" max="520" width="10.28515625" style="128" bestFit="1" customWidth="1"/>
    <col min="521" max="521" width="8.7109375" style="128" bestFit="1" customWidth="1"/>
    <col min="522" max="522" width="10.140625" style="128" bestFit="1" customWidth="1"/>
    <col min="523" max="523" width="8.7109375" style="128" bestFit="1" customWidth="1"/>
    <col min="524" max="524" width="10.28515625" style="128" bestFit="1" customWidth="1"/>
    <col min="525" max="525" width="9.7109375" style="128" bestFit="1" customWidth="1"/>
    <col min="526" max="526" width="11.28515625" style="128" bestFit="1" customWidth="1"/>
    <col min="527" max="527" width="9.7109375" style="128" bestFit="1" customWidth="1"/>
    <col min="528" max="528" width="10.28515625" style="128" bestFit="1" customWidth="1"/>
    <col min="529" max="529" width="8.7109375" style="128" bestFit="1" customWidth="1"/>
    <col min="530" max="530" width="10.140625" style="128" bestFit="1" customWidth="1"/>
    <col min="531" max="531" width="8.7109375" style="128" bestFit="1" customWidth="1"/>
    <col min="532" max="532" width="10.28515625" style="128" bestFit="1" customWidth="1"/>
    <col min="533" max="533" width="8.7109375" style="128" bestFit="1" customWidth="1"/>
    <col min="534" max="534" width="11.28515625" style="128" customWidth="1"/>
    <col min="535" max="535" width="10.140625" style="128" bestFit="1" customWidth="1"/>
    <col min="536" max="767" width="11.42578125" style="128"/>
    <col min="768" max="768" width="19.85546875" style="128" customWidth="1"/>
    <col min="769" max="769" width="8.7109375" style="128" bestFit="1" customWidth="1"/>
    <col min="770" max="770" width="12.85546875" style="128" bestFit="1" customWidth="1"/>
    <col min="771" max="771" width="8.7109375" style="128" bestFit="1" customWidth="1"/>
    <col min="772" max="772" width="11.28515625" style="128" bestFit="1" customWidth="1"/>
    <col min="773" max="773" width="8.7109375" style="128" bestFit="1" customWidth="1"/>
    <col min="774" max="774" width="11.28515625" style="128" bestFit="1" customWidth="1"/>
    <col min="775" max="775" width="8.7109375" style="128" bestFit="1" customWidth="1"/>
    <col min="776" max="776" width="10.28515625" style="128" bestFit="1" customWidth="1"/>
    <col min="777" max="777" width="8.7109375" style="128" bestFit="1" customWidth="1"/>
    <col min="778" max="778" width="10.140625" style="128" bestFit="1" customWidth="1"/>
    <col min="779" max="779" width="8.7109375" style="128" bestFit="1" customWidth="1"/>
    <col min="780" max="780" width="10.28515625" style="128" bestFit="1" customWidth="1"/>
    <col min="781" max="781" width="9.7109375" style="128" bestFit="1" customWidth="1"/>
    <col min="782" max="782" width="11.28515625" style="128" bestFit="1" customWidth="1"/>
    <col min="783" max="783" width="9.7109375" style="128" bestFit="1" customWidth="1"/>
    <col min="784" max="784" width="10.28515625" style="128" bestFit="1" customWidth="1"/>
    <col min="785" max="785" width="8.7109375" style="128" bestFit="1" customWidth="1"/>
    <col min="786" max="786" width="10.140625" style="128" bestFit="1" customWidth="1"/>
    <col min="787" max="787" width="8.7109375" style="128" bestFit="1" customWidth="1"/>
    <col min="788" max="788" width="10.28515625" style="128" bestFit="1" customWidth="1"/>
    <col min="789" max="789" width="8.7109375" style="128" bestFit="1" customWidth="1"/>
    <col min="790" max="790" width="11.28515625" style="128" customWidth="1"/>
    <col min="791" max="791" width="10.140625" style="128" bestFit="1" customWidth="1"/>
    <col min="792" max="1023" width="11.42578125" style="128"/>
    <col min="1024" max="1024" width="19.85546875" style="128" customWidth="1"/>
    <col min="1025" max="1025" width="8.7109375" style="128" bestFit="1" customWidth="1"/>
    <col min="1026" max="1026" width="12.85546875" style="128" bestFit="1" customWidth="1"/>
    <col min="1027" max="1027" width="8.7109375" style="128" bestFit="1" customWidth="1"/>
    <col min="1028" max="1028" width="11.28515625" style="128" bestFit="1" customWidth="1"/>
    <col min="1029" max="1029" width="8.7109375" style="128" bestFit="1" customWidth="1"/>
    <col min="1030" max="1030" width="11.28515625" style="128" bestFit="1" customWidth="1"/>
    <col min="1031" max="1031" width="8.7109375" style="128" bestFit="1" customWidth="1"/>
    <col min="1032" max="1032" width="10.28515625" style="128" bestFit="1" customWidth="1"/>
    <col min="1033" max="1033" width="8.7109375" style="128" bestFit="1" customWidth="1"/>
    <col min="1034" max="1034" width="10.140625" style="128" bestFit="1" customWidth="1"/>
    <col min="1035" max="1035" width="8.7109375" style="128" bestFit="1" customWidth="1"/>
    <col min="1036" max="1036" width="10.28515625" style="128" bestFit="1" customWidth="1"/>
    <col min="1037" max="1037" width="9.7109375" style="128" bestFit="1" customWidth="1"/>
    <col min="1038" max="1038" width="11.28515625" style="128" bestFit="1" customWidth="1"/>
    <col min="1039" max="1039" width="9.7109375" style="128" bestFit="1" customWidth="1"/>
    <col min="1040" max="1040" width="10.28515625" style="128" bestFit="1" customWidth="1"/>
    <col min="1041" max="1041" width="8.7109375" style="128" bestFit="1" customWidth="1"/>
    <col min="1042" max="1042" width="10.140625" style="128" bestFit="1" customWidth="1"/>
    <col min="1043" max="1043" width="8.7109375" style="128" bestFit="1" customWidth="1"/>
    <col min="1044" max="1044" width="10.28515625" style="128" bestFit="1" customWidth="1"/>
    <col min="1045" max="1045" width="8.7109375" style="128" bestFit="1" customWidth="1"/>
    <col min="1046" max="1046" width="11.28515625" style="128" customWidth="1"/>
    <col min="1047" max="1047" width="10.140625" style="128" bestFit="1" customWidth="1"/>
    <col min="1048" max="1279" width="11.42578125" style="128"/>
    <col min="1280" max="1280" width="19.85546875" style="128" customWidth="1"/>
    <col min="1281" max="1281" width="8.7109375" style="128" bestFit="1" customWidth="1"/>
    <col min="1282" max="1282" width="12.85546875" style="128" bestFit="1" customWidth="1"/>
    <col min="1283" max="1283" width="8.7109375" style="128" bestFit="1" customWidth="1"/>
    <col min="1284" max="1284" width="11.28515625" style="128" bestFit="1" customWidth="1"/>
    <col min="1285" max="1285" width="8.7109375" style="128" bestFit="1" customWidth="1"/>
    <col min="1286" max="1286" width="11.28515625" style="128" bestFit="1" customWidth="1"/>
    <col min="1287" max="1287" width="8.7109375" style="128" bestFit="1" customWidth="1"/>
    <col min="1288" max="1288" width="10.28515625" style="128" bestFit="1" customWidth="1"/>
    <col min="1289" max="1289" width="8.7109375" style="128" bestFit="1" customWidth="1"/>
    <col min="1290" max="1290" width="10.140625" style="128" bestFit="1" customWidth="1"/>
    <col min="1291" max="1291" width="8.7109375" style="128" bestFit="1" customWidth="1"/>
    <col min="1292" max="1292" width="10.28515625" style="128" bestFit="1" customWidth="1"/>
    <col min="1293" max="1293" width="9.7109375" style="128" bestFit="1" customWidth="1"/>
    <col min="1294" max="1294" width="11.28515625" style="128" bestFit="1" customWidth="1"/>
    <col min="1295" max="1295" width="9.7109375" style="128" bestFit="1" customWidth="1"/>
    <col min="1296" max="1296" width="10.28515625" style="128" bestFit="1" customWidth="1"/>
    <col min="1297" max="1297" width="8.7109375" style="128" bestFit="1" customWidth="1"/>
    <col min="1298" max="1298" width="10.140625" style="128" bestFit="1" customWidth="1"/>
    <col min="1299" max="1299" width="8.7109375" style="128" bestFit="1" customWidth="1"/>
    <col min="1300" max="1300" width="10.28515625" style="128" bestFit="1" customWidth="1"/>
    <col min="1301" max="1301" width="8.7109375" style="128" bestFit="1" customWidth="1"/>
    <col min="1302" max="1302" width="11.28515625" style="128" customWidth="1"/>
    <col min="1303" max="1303" width="10.140625" style="128" bestFit="1" customWidth="1"/>
    <col min="1304" max="1535" width="11.42578125" style="128"/>
    <col min="1536" max="1536" width="19.85546875" style="128" customWidth="1"/>
    <col min="1537" max="1537" width="8.7109375" style="128" bestFit="1" customWidth="1"/>
    <col min="1538" max="1538" width="12.85546875" style="128" bestFit="1" customWidth="1"/>
    <col min="1539" max="1539" width="8.7109375" style="128" bestFit="1" customWidth="1"/>
    <col min="1540" max="1540" width="11.28515625" style="128" bestFit="1" customWidth="1"/>
    <col min="1541" max="1541" width="8.7109375" style="128" bestFit="1" customWidth="1"/>
    <col min="1542" max="1542" width="11.28515625" style="128" bestFit="1" customWidth="1"/>
    <col min="1543" max="1543" width="8.7109375" style="128" bestFit="1" customWidth="1"/>
    <col min="1544" max="1544" width="10.28515625" style="128" bestFit="1" customWidth="1"/>
    <col min="1545" max="1545" width="8.7109375" style="128" bestFit="1" customWidth="1"/>
    <col min="1546" max="1546" width="10.140625" style="128" bestFit="1" customWidth="1"/>
    <col min="1547" max="1547" width="8.7109375" style="128" bestFit="1" customWidth="1"/>
    <col min="1548" max="1548" width="10.28515625" style="128" bestFit="1" customWidth="1"/>
    <col min="1549" max="1549" width="9.7109375" style="128" bestFit="1" customWidth="1"/>
    <col min="1550" max="1550" width="11.28515625" style="128" bestFit="1" customWidth="1"/>
    <col min="1551" max="1551" width="9.7109375" style="128" bestFit="1" customWidth="1"/>
    <col min="1552" max="1552" width="10.28515625" style="128" bestFit="1" customWidth="1"/>
    <col min="1553" max="1553" width="8.7109375" style="128" bestFit="1" customWidth="1"/>
    <col min="1554" max="1554" width="10.140625" style="128" bestFit="1" customWidth="1"/>
    <col min="1555" max="1555" width="8.7109375" style="128" bestFit="1" customWidth="1"/>
    <col min="1556" max="1556" width="10.28515625" style="128" bestFit="1" customWidth="1"/>
    <col min="1557" max="1557" width="8.7109375" style="128" bestFit="1" customWidth="1"/>
    <col min="1558" max="1558" width="11.28515625" style="128" customWidth="1"/>
    <col min="1559" max="1559" width="10.140625" style="128" bestFit="1" customWidth="1"/>
    <col min="1560" max="1791" width="11.42578125" style="128"/>
    <col min="1792" max="1792" width="19.85546875" style="128" customWidth="1"/>
    <col min="1793" max="1793" width="8.7109375" style="128" bestFit="1" customWidth="1"/>
    <col min="1794" max="1794" width="12.85546875" style="128" bestFit="1" customWidth="1"/>
    <col min="1795" max="1795" width="8.7109375" style="128" bestFit="1" customWidth="1"/>
    <col min="1796" max="1796" width="11.28515625" style="128" bestFit="1" customWidth="1"/>
    <col min="1797" max="1797" width="8.7109375" style="128" bestFit="1" customWidth="1"/>
    <col min="1798" max="1798" width="11.28515625" style="128" bestFit="1" customWidth="1"/>
    <col min="1799" max="1799" width="8.7109375" style="128" bestFit="1" customWidth="1"/>
    <col min="1800" max="1800" width="10.28515625" style="128" bestFit="1" customWidth="1"/>
    <col min="1801" max="1801" width="8.7109375" style="128" bestFit="1" customWidth="1"/>
    <col min="1802" max="1802" width="10.140625" style="128" bestFit="1" customWidth="1"/>
    <col min="1803" max="1803" width="8.7109375" style="128" bestFit="1" customWidth="1"/>
    <col min="1804" max="1804" width="10.28515625" style="128" bestFit="1" customWidth="1"/>
    <col min="1805" max="1805" width="9.7109375" style="128" bestFit="1" customWidth="1"/>
    <col min="1806" max="1806" width="11.28515625" style="128" bestFit="1" customWidth="1"/>
    <col min="1807" max="1807" width="9.7109375" style="128" bestFit="1" customWidth="1"/>
    <col min="1808" max="1808" width="10.28515625" style="128" bestFit="1" customWidth="1"/>
    <col min="1809" max="1809" width="8.7109375" style="128" bestFit="1" customWidth="1"/>
    <col min="1810" max="1810" width="10.140625" style="128" bestFit="1" customWidth="1"/>
    <col min="1811" max="1811" width="8.7109375" style="128" bestFit="1" customWidth="1"/>
    <col min="1812" max="1812" width="10.28515625" style="128" bestFit="1" customWidth="1"/>
    <col min="1813" max="1813" width="8.7109375" style="128" bestFit="1" customWidth="1"/>
    <col min="1814" max="1814" width="11.28515625" style="128" customWidth="1"/>
    <col min="1815" max="1815" width="10.140625" style="128" bestFit="1" customWidth="1"/>
    <col min="1816" max="2047" width="11.42578125" style="128"/>
    <col min="2048" max="2048" width="19.85546875" style="128" customWidth="1"/>
    <col min="2049" max="2049" width="8.7109375" style="128" bestFit="1" customWidth="1"/>
    <col min="2050" max="2050" width="12.85546875" style="128" bestFit="1" customWidth="1"/>
    <col min="2051" max="2051" width="8.7109375" style="128" bestFit="1" customWidth="1"/>
    <col min="2052" max="2052" width="11.28515625" style="128" bestFit="1" customWidth="1"/>
    <col min="2053" max="2053" width="8.7109375" style="128" bestFit="1" customWidth="1"/>
    <col min="2054" max="2054" width="11.28515625" style="128" bestFit="1" customWidth="1"/>
    <col min="2055" max="2055" width="8.7109375" style="128" bestFit="1" customWidth="1"/>
    <col min="2056" max="2056" width="10.28515625" style="128" bestFit="1" customWidth="1"/>
    <col min="2057" max="2057" width="8.7109375" style="128" bestFit="1" customWidth="1"/>
    <col min="2058" max="2058" width="10.140625" style="128" bestFit="1" customWidth="1"/>
    <col min="2059" max="2059" width="8.7109375" style="128" bestFit="1" customWidth="1"/>
    <col min="2060" max="2060" width="10.28515625" style="128" bestFit="1" customWidth="1"/>
    <col min="2061" max="2061" width="9.7109375" style="128" bestFit="1" customWidth="1"/>
    <col min="2062" max="2062" width="11.28515625" style="128" bestFit="1" customWidth="1"/>
    <col min="2063" max="2063" width="9.7109375" style="128" bestFit="1" customWidth="1"/>
    <col min="2064" max="2064" width="10.28515625" style="128" bestFit="1" customWidth="1"/>
    <col min="2065" max="2065" width="8.7109375" style="128" bestFit="1" customWidth="1"/>
    <col min="2066" max="2066" width="10.140625" style="128" bestFit="1" customWidth="1"/>
    <col min="2067" max="2067" width="8.7109375" style="128" bestFit="1" customWidth="1"/>
    <col min="2068" max="2068" width="10.28515625" style="128" bestFit="1" customWidth="1"/>
    <col min="2069" max="2069" width="8.7109375" style="128" bestFit="1" customWidth="1"/>
    <col min="2070" max="2070" width="11.28515625" style="128" customWidth="1"/>
    <col min="2071" max="2071" width="10.140625" style="128" bestFit="1" customWidth="1"/>
    <col min="2072" max="2303" width="11.42578125" style="128"/>
    <col min="2304" max="2304" width="19.85546875" style="128" customWidth="1"/>
    <col min="2305" max="2305" width="8.7109375" style="128" bestFit="1" customWidth="1"/>
    <col min="2306" max="2306" width="12.85546875" style="128" bestFit="1" customWidth="1"/>
    <col min="2307" max="2307" width="8.7109375" style="128" bestFit="1" customWidth="1"/>
    <col min="2308" max="2308" width="11.28515625" style="128" bestFit="1" customWidth="1"/>
    <col min="2309" max="2309" width="8.7109375" style="128" bestFit="1" customWidth="1"/>
    <col min="2310" max="2310" width="11.28515625" style="128" bestFit="1" customWidth="1"/>
    <col min="2311" max="2311" width="8.7109375" style="128" bestFit="1" customWidth="1"/>
    <col min="2312" max="2312" width="10.28515625" style="128" bestFit="1" customWidth="1"/>
    <col min="2313" max="2313" width="8.7109375" style="128" bestFit="1" customWidth="1"/>
    <col min="2314" max="2314" width="10.140625" style="128" bestFit="1" customWidth="1"/>
    <col min="2315" max="2315" width="8.7109375" style="128" bestFit="1" customWidth="1"/>
    <col min="2316" max="2316" width="10.28515625" style="128" bestFit="1" customWidth="1"/>
    <col min="2317" max="2317" width="9.7109375" style="128" bestFit="1" customWidth="1"/>
    <col min="2318" max="2318" width="11.28515625" style="128" bestFit="1" customWidth="1"/>
    <col min="2319" max="2319" width="9.7109375" style="128" bestFit="1" customWidth="1"/>
    <col min="2320" max="2320" width="10.28515625" style="128" bestFit="1" customWidth="1"/>
    <col min="2321" max="2321" width="8.7109375" style="128" bestFit="1" customWidth="1"/>
    <col min="2322" max="2322" width="10.140625" style="128" bestFit="1" customWidth="1"/>
    <col min="2323" max="2323" width="8.7109375" style="128" bestFit="1" customWidth="1"/>
    <col min="2324" max="2324" width="10.28515625" style="128" bestFit="1" customWidth="1"/>
    <col min="2325" max="2325" width="8.7109375" style="128" bestFit="1" customWidth="1"/>
    <col min="2326" max="2326" width="11.28515625" style="128" customWidth="1"/>
    <col min="2327" max="2327" width="10.140625" style="128" bestFit="1" customWidth="1"/>
    <col min="2328" max="2559" width="11.42578125" style="128"/>
    <col min="2560" max="2560" width="19.85546875" style="128" customWidth="1"/>
    <col min="2561" max="2561" width="8.7109375" style="128" bestFit="1" customWidth="1"/>
    <col min="2562" max="2562" width="12.85546875" style="128" bestFit="1" customWidth="1"/>
    <col min="2563" max="2563" width="8.7109375" style="128" bestFit="1" customWidth="1"/>
    <col min="2564" max="2564" width="11.28515625" style="128" bestFit="1" customWidth="1"/>
    <col min="2565" max="2565" width="8.7109375" style="128" bestFit="1" customWidth="1"/>
    <col min="2566" max="2566" width="11.28515625" style="128" bestFit="1" customWidth="1"/>
    <col min="2567" max="2567" width="8.7109375" style="128" bestFit="1" customWidth="1"/>
    <col min="2568" max="2568" width="10.28515625" style="128" bestFit="1" customWidth="1"/>
    <col min="2569" max="2569" width="8.7109375" style="128" bestFit="1" customWidth="1"/>
    <col min="2570" max="2570" width="10.140625" style="128" bestFit="1" customWidth="1"/>
    <col min="2571" max="2571" width="8.7109375" style="128" bestFit="1" customWidth="1"/>
    <col min="2572" max="2572" width="10.28515625" style="128" bestFit="1" customWidth="1"/>
    <col min="2573" max="2573" width="9.7109375" style="128" bestFit="1" customWidth="1"/>
    <col min="2574" max="2574" width="11.28515625" style="128" bestFit="1" customWidth="1"/>
    <col min="2575" max="2575" width="9.7109375" style="128" bestFit="1" customWidth="1"/>
    <col min="2576" max="2576" width="10.28515625" style="128" bestFit="1" customWidth="1"/>
    <col min="2577" max="2577" width="8.7109375" style="128" bestFit="1" customWidth="1"/>
    <col min="2578" max="2578" width="10.140625" style="128" bestFit="1" customWidth="1"/>
    <col min="2579" max="2579" width="8.7109375" style="128" bestFit="1" customWidth="1"/>
    <col min="2580" max="2580" width="10.28515625" style="128" bestFit="1" customWidth="1"/>
    <col min="2581" max="2581" width="8.7109375" style="128" bestFit="1" customWidth="1"/>
    <col min="2582" max="2582" width="11.28515625" style="128" customWidth="1"/>
    <col min="2583" max="2583" width="10.140625" style="128" bestFit="1" customWidth="1"/>
    <col min="2584" max="2815" width="11.42578125" style="128"/>
    <col min="2816" max="2816" width="19.85546875" style="128" customWidth="1"/>
    <col min="2817" max="2817" width="8.7109375" style="128" bestFit="1" customWidth="1"/>
    <col min="2818" max="2818" width="12.85546875" style="128" bestFit="1" customWidth="1"/>
    <col min="2819" max="2819" width="8.7109375" style="128" bestFit="1" customWidth="1"/>
    <col min="2820" max="2820" width="11.28515625" style="128" bestFit="1" customWidth="1"/>
    <col min="2821" max="2821" width="8.7109375" style="128" bestFit="1" customWidth="1"/>
    <col min="2822" max="2822" width="11.28515625" style="128" bestFit="1" customWidth="1"/>
    <col min="2823" max="2823" width="8.7109375" style="128" bestFit="1" customWidth="1"/>
    <col min="2824" max="2824" width="10.28515625" style="128" bestFit="1" customWidth="1"/>
    <col min="2825" max="2825" width="8.7109375" style="128" bestFit="1" customWidth="1"/>
    <col min="2826" max="2826" width="10.140625" style="128" bestFit="1" customWidth="1"/>
    <col min="2827" max="2827" width="8.7109375" style="128" bestFit="1" customWidth="1"/>
    <col min="2828" max="2828" width="10.28515625" style="128" bestFit="1" customWidth="1"/>
    <col min="2829" max="2829" width="9.7109375" style="128" bestFit="1" customWidth="1"/>
    <col min="2830" max="2830" width="11.28515625" style="128" bestFit="1" customWidth="1"/>
    <col min="2831" max="2831" width="9.7109375" style="128" bestFit="1" customWidth="1"/>
    <col min="2832" max="2832" width="10.28515625" style="128" bestFit="1" customWidth="1"/>
    <col min="2833" max="2833" width="8.7109375" style="128" bestFit="1" customWidth="1"/>
    <col min="2834" max="2834" width="10.140625" style="128" bestFit="1" customWidth="1"/>
    <col min="2835" max="2835" width="8.7109375" style="128" bestFit="1" customWidth="1"/>
    <col min="2836" max="2836" width="10.28515625" style="128" bestFit="1" customWidth="1"/>
    <col min="2837" max="2837" width="8.7109375" style="128" bestFit="1" customWidth="1"/>
    <col min="2838" max="2838" width="11.28515625" style="128" customWidth="1"/>
    <col min="2839" max="2839" width="10.140625" style="128" bestFit="1" customWidth="1"/>
    <col min="2840" max="3071" width="11.42578125" style="128"/>
    <col min="3072" max="3072" width="19.85546875" style="128" customWidth="1"/>
    <col min="3073" max="3073" width="8.7109375" style="128" bestFit="1" customWidth="1"/>
    <col min="3074" max="3074" width="12.85546875" style="128" bestFit="1" customWidth="1"/>
    <col min="3075" max="3075" width="8.7109375" style="128" bestFit="1" customWidth="1"/>
    <col min="3076" max="3076" width="11.28515625" style="128" bestFit="1" customWidth="1"/>
    <col min="3077" max="3077" width="8.7109375" style="128" bestFit="1" customWidth="1"/>
    <col min="3078" max="3078" width="11.28515625" style="128" bestFit="1" customWidth="1"/>
    <col min="3079" max="3079" width="8.7109375" style="128" bestFit="1" customWidth="1"/>
    <col min="3080" max="3080" width="10.28515625" style="128" bestFit="1" customWidth="1"/>
    <col min="3081" max="3081" width="8.7109375" style="128" bestFit="1" customWidth="1"/>
    <col min="3082" max="3082" width="10.140625" style="128" bestFit="1" customWidth="1"/>
    <col min="3083" max="3083" width="8.7109375" style="128" bestFit="1" customWidth="1"/>
    <col min="3084" max="3084" width="10.28515625" style="128" bestFit="1" customWidth="1"/>
    <col min="3085" max="3085" width="9.7109375" style="128" bestFit="1" customWidth="1"/>
    <col min="3086" max="3086" width="11.28515625" style="128" bestFit="1" customWidth="1"/>
    <col min="3087" max="3087" width="9.7109375" style="128" bestFit="1" customWidth="1"/>
    <col min="3088" max="3088" width="10.28515625" style="128" bestFit="1" customWidth="1"/>
    <col min="3089" max="3089" width="8.7109375" style="128" bestFit="1" customWidth="1"/>
    <col min="3090" max="3090" width="10.140625" style="128" bestFit="1" customWidth="1"/>
    <col min="3091" max="3091" width="8.7109375" style="128" bestFit="1" customWidth="1"/>
    <col min="3092" max="3092" width="10.28515625" style="128" bestFit="1" customWidth="1"/>
    <col min="3093" max="3093" width="8.7109375" style="128" bestFit="1" customWidth="1"/>
    <col min="3094" max="3094" width="11.28515625" style="128" customWidth="1"/>
    <col min="3095" max="3095" width="10.140625" style="128" bestFit="1" customWidth="1"/>
    <col min="3096" max="3327" width="11.42578125" style="128"/>
    <col min="3328" max="3328" width="19.85546875" style="128" customWidth="1"/>
    <col min="3329" max="3329" width="8.7109375" style="128" bestFit="1" customWidth="1"/>
    <col min="3330" max="3330" width="12.85546875" style="128" bestFit="1" customWidth="1"/>
    <col min="3331" max="3331" width="8.7109375" style="128" bestFit="1" customWidth="1"/>
    <col min="3332" max="3332" width="11.28515625" style="128" bestFit="1" customWidth="1"/>
    <col min="3333" max="3333" width="8.7109375" style="128" bestFit="1" customWidth="1"/>
    <col min="3334" max="3334" width="11.28515625" style="128" bestFit="1" customWidth="1"/>
    <col min="3335" max="3335" width="8.7109375" style="128" bestFit="1" customWidth="1"/>
    <col min="3336" max="3336" width="10.28515625" style="128" bestFit="1" customWidth="1"/>
    <col min="3337" max="3337" width="8.7109375" style="128" bestFit="1" customWidth="1"/>
    <col min="3338" max="3338" width="10.140625" style="128" bestFit="1" customWidth="1"/>
    <col min="3339" max="3339" width="8.7109375" style="128" bestFit="1" customWidth="1"/>
    <col min="3340" max="3340" width="10.28515625" style="128" bestFit="1" customWidth="1"/>
    <col min="3341" max="3341" width="9.7109375" style="128" bestFit="1" customWidth="1"/>
    <col min="3342" max="3342" width="11.28515625" style="128" bestFit="1" customWidth="1"/>
    <col min="3343" max="3343" width="9.7109375" style="128" bestFit="1" customWidth="1"/>
    <col min="3344" max="3344" width="10.28515625" style="128" bestFit="1" customWidth="1"/>
    <col min="3345" max="3345" width="8.7109375" style="128" bestFit="1" customWidth="1"/>
    <col min="3346" max="3346" width="10.140625" style="128" bestFit="1" customWidth="1"/>
    <col min="3347" max="3347" width="8.7109375" style="128" bestFit="1" customWidth="1"/>
    <col min="3348" max="3348" width="10.28515625" style="128" bestFit="1" customWidth="1"/>
    <col min="3349" max="3349" width="8.7109375" style="128" bestFit="1" customWidth="1"/>
    <col min="3350" max="3350" width="11.28515625" style="128" customWidth="1"/>
    <col min="3351" max="3351" width="10.140625" style="128" bestFit="1" customWidth="1"/>
    <col min="3352" max="3583" width="11.42578125" style="128"/>
    <col min="3584" max="3584" width="19.85546875" style="128" customWidth="1"/>
    <col min="3585" max="3585" width="8.7109375" style="128" bestFit="1" customWidth="1"/>
    <col min="3586" max="3586" width="12.85546875" style="128" bestFit="1" customWidth="1"/>
    <col min="3587" max="3587" width="8.7109375" style="128" bestFit="1" customWidth="1"/>
    <col min="3588" max="3588" width="11.28515625" style="128" bestFit="1" customWidth="1"/>
    <col min="3589" max="3589" width="8.7109375" style="128" bestFit="1" customWidth="1"/>
    <col min="3590" max="3590" width="11.28515625" style="128" bestFit="1" customWidth="1"/>
    <col min="3591" max="3591" width="8.7109375" style="128" bestFit="1" customWidth="1"/>
    <col min="3592" max="3592" width="10.28515625" style="128" bestFit="1" customWidth="1"/>
    <col min="3593" max="3593" width="8.7109375" style="128" bestFit="1" customWidth="1"/>
    <col min="3594" max="3594" width="10.140625" style="128" bestFit="1" customWidth="1"/>
    <col min="3595" max="3595" width="8.7109375" style="128" bestFit="1" customWidth="1"/>
    <col min="3596" max="3596" width="10.28515625" style="128" bestFit="1" customWidth="1"/>
    <col min="3597" max="3597" width="9.7109375" style="128" bestFit="1" customWidth="1"/>
    <col min="3598" max="3598" width="11.28515625" style="128" bestFit="1" customWidth="1"/>
    <col min="3599" max="3599" width="9.7109375" style="128" bestFit="1" customWidth="1"/>
    <col min="3600" max="3600" width="10.28515625" style="128" bestFit="1" customWidth="1"/>
    <col min="3601" max="3601" width="8.7109375" style="128" bestFit="1" customWidth="1"/>
    <col min="3602" max="3602" width="10.140625" style="128" bestFit="1" customWidth="1"/>
    <col min="3603" max="3603" width="8.7109375" style="128" bestFit="1" customWidth="1"/>
    <col min="3604" max="3604" width="10.28515625" style="128" bestFit="1" customWidth="1"/>
    <col min="3605" max="3605" width="8.7109375" style="128" bestFit="1" customWidth="1"/>
    <col min="3606" max="3606" width="11.28515625" style="128" customWidth="1"/>
    <col min="3607" max="3607" width="10.140625" style="128" bestFit="1" customWidth="1"/>
    <col min="3608" max="3839" width="11.42578125" style="128"/>
    <col min="3840" max="3840" width="19.85546875" style="128" customWidth="1"/>
    <col min="3841" max="3841" width="8.7109375" style="128" bestFit="1" customWidth="1"/>
    <col min="3842" max="3842" width="12.85546875" style="128" bestFit="1" customWidth="1"/>
    <col min="3843" max="3843" width="8.7109375" style="128" bestFit="1" customWidth="1"/>
    <col min="3844" max="3844" width="11.28515625" style="128" bestFit="1" customWidth="1"/>
    <col min="3845" max="3845" width="8.7109375" style="128" bestFit="1" customWidth="1"/>
    <col min="3846" max="3846" width="11.28515625" style="128" bestFit="1" customWidth="1"/>
    <col min="3847" max="3847" width="8.7109375" style="128" bestFit="1" customWidth="1"/>
    <col min="3848" max="3848" width="10.28515625" style="128" bestFit="1" customWidth="1"/>
    <col min="3849" max="3849" width="8.7109375" style="128" bestFit="1" customWidth="1"/>
    <col min="3850" max="3850" width="10.140625" style="128" bestFit="1" customWidth="1"/>
    <col min="3851" max="3851" width="8.7109375" style="128" bestFit="1" customWidth="1"/>
    <col min="3852" max="3852" width="10.28515625" style="128" bestFit="1" customWidth="1"/>
    <col min="3853" max="3853" width="9.7109375" style="128" bestFit="1" customWidth="1"/>
    <col min="3854" max="3854" width="11.28515625" style="128" bestFit="1" customWidth="1"/>
    <col min="3855" max="3855" width="9.7109375" style="128" bestFit="1" customWidth="1"/>
    <col min="3856" max="3856" width="10.28515625" style="128" bestFit="1" customWidth="1"/>
    <col min="3857" max="3857" width="8.7109375" style="128" bestFit="1" customWidth="1"/>
    <col min="3858" max="3858" width="10.140625" style="128" bestFit="1" customWidth="1"/>
    <col min="3859" max="3859" width="8.7109375" style="128" bestFit="1" customWidth="1"/>
    <col min="3860" max="3860" width="10.28515625" style="128" bestFit="1" customWidth="1"/>
    <col min="3861" max="3861" width="8.7109375" style="128" bestFit="1" customWidth="1"/>
    <col min="3862" max="3862" width="11.28515625" style="128" customWidth="1"/>
    <col min="3863" max="3863" width="10.140625" style="128" bestFit="1" customWidth="1"/>
    <col min="3864" max="4095" width="11.42578125" style="128"/>
    <col min="4096" max="4096" width="19.85546875" style="128" customWidth="1"/>
    <col min="4097" max="4097" width="8.7109375" style="128" bestFit="1" customWidth="1"/>
    <col min="4098" max="4098" width="12.85546875" style="128" bestFit="1" customWidth="1"/>
    <col min="4099" max="4099" width="8.7109375" style="128" bestFit="1" customWidth="1"/>
    <col min="4100" max="4100" width="11.28515625" style="128" bestFit="1" customWidth="1"/>
    <col min="4101" max="4101" width="8.7109375" style="128" bestFit="1" customWidth="1"/>
    <col min="4102" max="4102" width="11.28515625" style="128" bestFit="1" customWidth="1"/>
    <col min="4103" max="4103" width="8.7109375" style="128" bestFit="1" customWidth="1"/>
    <col min="4104" max="4104" width="10.28515625" style="128" bestFit="1" customWidth="1"/>
    <col min="4105" max="4105" width="8.7109375" style="128" bestFit="1" customWidth="1"/>
    <col min="4106" max="4106" width="10.140625" style="128" bestFit="1" customWidth="1"/>
    <col min="4107" max="4107" width="8.7109375" style="128" bestFit="1" customWidth="1"/>
    <col min="4108" max="4108" width="10.28515625" style="128" bestFit="1" customWidth="1"/>
    <col min="4109" max="4109" width="9.7109375" style="128" bestFit="1" customWidth="1"/>
    <col min="4110" max="4110" width="11.28515625" style="128" bestFit="1" customWidth="1"/>
    <col min="4111" max="4111" width="9.7109375" style="128" bestFit="1" customWidth="1"/>
    <col min="4112" max="4112" width="10.28515625" style="128" bestFit="1" customWidth="1"/>
    <col min="4113" max="4113" width="8.7109375" style="128" bestFit="1" customWidth="1"/>
    <col min="4114" max="4114" width="10.140625" style="128" bestFit="1" customWidth="1"/>
    <col min="4115" max="4115" width="8.7109375" style="128" bestFit="1" customWidth="1"/>
    <col min="4116" max="4116" width="10.28515625" style="128" bestFit="1" customWidth="1"/>
    <col min="4117" max="4117" width="8.7109375" style="128" bestFit="1" customWidth="1"/>
    <col min="4118" max="4118" width="11.28515625" style="128" customWidth="1"/>
    <col min="4119" max="4119" width="10.140625" style="128" bestFit="1" customWidth="1"/>
    <col min="4120" max="4351" width="11.42578125" style="128"/>
    <col min="4352" max="4352" width="19.85546875" style="128" customWidth="1"/>
    <col min="4353" max="4353" width="8.7109375" style="128" bestFit="1" customWidth="1"/>
    <col min="4354" max="4354" width="12.85546875" style="128" bestFit="1" customWidth="1"/>
    <col min="4355" max="4355" width="8.7109375" style="128" bestFit="1" customWidth="1"/>
    <col min="4356" max="4356" width="11.28515625" style="128" bestFit="1" customWidth="1"/>
    <col min="4357" max="4357" width="8.7109375" style="128" bestFit="1" customWidth="1"/>
    <col min="4358" max="4358" width="11.28515625" style="128" bestFit="1" customWidth="1"/>
    <col min="4359" max="4359" width="8.7109375" style="128" bestFit="1" customWidth="1"/>
    <col min="4360" max="4360" width="10.28515625" style="128" bestFit="1" customWidth="1"/>
    <col min="4361" max="4361" width="8.7109375" style="128" bestFit="1" customWidth="1"/>
    <col min="4362" max="4362" width="10.140625" style="128" bestFit="1" customWidth="1"/>
    <col min="4363" max="4363" width="8.7109375" style="128" bestFit="1" customWidth="1"/>
    <col min="4364" max="4364" width="10.28515625" style="128" bestFit="1" customWidth="1"/>
    <col min="4365" max="4365" width="9.7109375" style="128" bestFit="1" customWidth="1"/>
    <col min="4366" max="4366" width="11.28515625" style="128" bestFit="1" customWidth="1"/>
    <col min="4367" max="4367" width="9.7109375" style="128" bestFit="1" customWidth="1"/>
    <col min="4368" max="4368" width="10.28515625" style="128" bestFit="1" customWidth="1"/>
    <col min="4369" max="4369" width="8.7109375" style="128" bestFit="1" customWidth="1"/>
    <col min="4370" max="4370" width="10.140625" style="128" bestFit="1" customWidth="1"/>
    <col min="4371" max="4371" width="8.7109375" style="128" bestFit="1" customWidth="1"/>
    <col min="4372" max="4372" width="10.28515625" style="128" bestFit="1" customWidth="1"/>
    <col min="4373" max="4373" width="8.7109375" style="128" bestFit="1" customWidth="1"/>
    <col min="4374" max="4374" width="11.28515625" style="128" customWidth="1"/>
    <col min="4375" max="4375" width="10.140625" style="128" bestFit="1" customWidth="1"/>
    <col min="4376" max="4607" width="11.42578125" style="128"/>
    <col min="4608" max="4608" width="19.85546875" style="128" customWidth="1"/>
    <col min="4609" max="4609" width="8.7109375" style="128" bestFit="1" customWidth="1"/>
    <col min="4610" max="4610" width="12.85546875" style="128" bestFit="1" customWidth="1"/>
    <col min="4611" max="4611" width="8.7109375" style="128" bestFit="1" customWidth="1"/>
    <col min="4612" max="4612" width="11.28515625" style="128" bestFit="1" customWidth="1"/>
    <col min="4613" max="4613" width="8.7109375" style="128" bestFit="1" customWidth="1"/>
    <col min="4614" max="4614" width="11.28515625" style="128" bestFit="1" customWidth="1"/>
    <col min="4615" max="4615" width="8.7109375" style="128" bestFit="1" customWidth="1"/>
    <col min="4616" max="4616" width="10.28515625" style="128" bestFit="1" customWidth="1"/>
    <col min="4617" max="4617" width="8.7109375" style="128" bestFit="1" customWidth="1"/>
    <col min="4618" max="4618" width="10.140625" style="128" bestFit="1" customWidth="1"/>
    <col min="4619" max="4619" width="8.7109375" style="128" bestFit="1" customWidth="1"/>
    <col min="4620" max="4620" width="10.28515625" style="128" bestFit="1" customWidth="1"/>
    <col min="4621" max="4621" width="9.7109375" style="128" bestFit="1" customWidth="1"/>
    <col min="4622" max="4622" width="11.28515625" style="128" bestFit="1" customWidth="1"/>
    <col min="4623" max="4623" width="9.7109375" style="128" bestFit="1" customWidth="1"/>
    <col min="4624" max="4624" width="10.28515625" style="128" bestFit="1" customWidth="1"/>
    <col min="4625" max="4625" width="8.7109375" style="128" bestFit="1" customWidth="1"/>
    <col min="4626" max="4626" width="10.140625" style="128" bestFit="1" customWidth="1"/>
    <col min="4627" max="4627" width="8.7109375" style="128" bestFit="1" customWidth="1"/>
    <col min="4628" max="4628" width="10.28515625" style="128" bestFit="1" customWidth="1"/>
    <col min="4629" max="4629" width="8.7109375" style="128" bestFit="1" customWidth="1"/>
    <col min="4630" max="4630" width="11.28515625" style="128" customWidth="1"/>
    <col min="4631" max="4631" width="10.140625" style="128" bestFit="1" customWidth="1"/>
    <col min="4632" max="4863" width="11.42578125" style="128"/>
    <col min="4864" max="4864" width="19.85546875" style="128" customWidth="1"/>
    <col min="4865" max="4865" width="8.7109375" style="128" bestFit="1" customWidth="1"/>
    <col min="4866" max="4866" width="12.85546875" style="128" bestFit="1" customWidth="1"/>
    <col min="4867" max="4867" width="8.7109375" style="128" bestFit="1" customWidth="1"/>
    <col min="4868" max="4868" width="11.28515625" style="128" bestFit="1" customWidth="1"/>
    <col min="4869" max="4869" width="8.7109375" style="128" bestFit="1" customWidth="1"/>
    <col min="4870" max="4870" width="11.28515625" style="128" bestFit="1" customWidth="1"/>
    <col min="4871" max="4871" width="8.7109375" style="128" bestFit="1" customWidth="1"/>
    <col min="4872" max="4872" width="10.28515625" style="128" bestFit="1" customWidth="1"/>
    <col min="4873" max="4873" width="8.7109375" style="128" bestFit="1" customWidth="1"/>
    <col min="4874" max="4874" width="10.140625" style="128" bestFit="1" customWidth="1"/>
    <col min="4875" max="4875" width="8.7109375" style="128" bestFit="1" customWidth="1"/>
    <col min="4876" max="4876" width="10.28515625" style="128" bestFit="1" customWidth="1"/>
    <col min="4877" max="4877" width="9.7109375" style="128" bestFit="1" customWidth="1"/>
    <col min="4878" max="4878" width="11.28515625" style="128" bestFit="1" customWidth="1"/>
    <col min="4879" max="4879" width="9.7109375" style="128" bestFit="1" customWidth="1"/>
    <col min="4880" max="4880" width="10.28515625" style="128" bestFit="1" customWidth="1"/>
    <col min="4881" max="4881" width="8.7109375" style="128" bestFit="1" customWidth="1"/>
    <col min="4882" max="4882" width="10.140625" style="128" bestFit="1" customWidth="1"/>
    <col min="4883" max="4883" width="8.7109375" style="128" bestFit="1" customWidth="1"/>
    <col min="4884" max="4884" width="10.28515625" style="128" bestFit="1" customWidth="1"/>
    <col min="4885" max="4885" width="8.7109375" style="128" bestFit="1" customWidth="1"/>
    <col min="4886" max="4886" width="11.28515625" style="128" customWidth="1"/>
    <col min="4887" max="4887" width="10.140625" style="128" bestFit="1" customWidth="1"/>
    <col min="4888" max="5119" width="11.42578125" style="128"/>
    <col min="5120" max="5120" width="19.85546875" style="128" customWidth="1"/>
    <col min="5121" max="5121" width="8.7109375" style="128" bestFit="1" customWidth="1"/>
    <col min="5122" max="5122" width="12.85546875" style="128" bestFit="1" customWidth="1"/>
    <col min="5123" max="5123" width="8.7109375" style="128" bestFit="1" customWidth="1"/>
    <col min="5124" max="5124" width="11.28515625" style="128" bestFit="1" customWidth="1"/>
    <col min="5125" max="5125" width="8.7109375" style="128" bestFit="1" customWidth="1"/>
    <col min="5126" max="5126" width="11.28515625" style="128" bestFit="1" customWidth="1"/>
    <col min="5127" max="5127" width="8.7109375" style="128" bestFit="1" customWidth="1"/>
    <col min="5128" max="5128" width="10.28515625" style="128" bestFit="1" customWidth="1"/>
    <col min="5129" max="5129" width="8.7109375" style="128" bestFit="1" customWidth="1"/>
    <col min="5130" max="5130" width="10.140625" style="128" bestFit="1" customWidth="1"/>
    <col min="5131" max="5131" width="8.7109375" style="128" bestFit="1" customWidth="1"/>
    <col min="5132" max="5132" width="10.28515625" style="128" bestFit="1" customWidth="1"/>
    <col min="5133" max="5133" width="9.7109375" style="128" bestFit="1" customWidth="1"/>
    <col min="5134" max="5134" width="11.28515625" style="128" bestFit="1" customWidth="1"/>
    <col min="5135" max="5135" width="9.7109375" style="128" bestFit="1" customWidth="1"/>
    <col min="5136" max="5136" width="10.28515625" style="128" bestFit="1" customWidth="1"/>
    <col min="5137" max="5137" width="8.7109375" style="128" bestFit="1" customWidth="1"/>
    <col min="5138" max="5138" width="10.140625" style="128" bestFit="1" customWidth="1"/>
    <col min="5139" max="5139" width="8.7109375" style="128" bestFit="1" customWidth="1"/>
    <col min="5140" max="5140" width="10.28515625" style="128" bestFit="1" customWidth="1"/>
    <col min="5141" max="5141" width="8.7109375" style="128" bestFit="1" customWidth="1"/>
    <col min="5142" max="5142" width="11.28515625" style="128" customWidth="1"/>
    <col min="5143" max="5143" width="10.140625" style="128" bestFit="1" customWidth="1"/>
    <col min="5144" max="5375" width="11.42578125" style="128"/>
    <col min="5376" max="5376" width="19.85546875" style="128" customWidth="1"/>
    <col min="5377" max="5377" width="8.7109375" style="128" bestFit="1" customWidth="1"/>
    <col min="5378" max="5378" width="12.85546875" style="128" bestFit="1" customWidth="1"/>
    <col min="5379" max="5379" width="8.7109375" style="128" bestFit="1" customWidth="1"/>
    <col min="5380" max="5380" width="11.28515625" style="128" bestFit="1" customWidth="1"/>
    <col min="5381" max="5381" width="8.7109375" style="128" bestFit="1" customWidth="1"/>
    <col min="5382" max="5382" width="11.28515625" style="128" bestFit="1" customWidth="1"/>
    <col min="5383" max="5383" width="8.7109375" style="128" bestFit="1" customWidth="1"/>
    <col min="5384" max="5384" width="10.28515625" style="128" bestFit="1" customWidth="1"/>
    <col min="5385" max="5385" width="8.7109375" style="128" bestFit="1" customWidth="1"/>
    <col min="5386" max="5386" width="10.140625" style="128" bestFit="1" customWidth="1"/>
    <col min="5387" max="5387" width="8.7109375" style="128" bestFit="1" customWidth="1"/>
    <col min="5388" max="5388" width="10.28515625" style="128" bestFit="1" customWidth="1"/>
    <col min="5389" max="5389" width="9.7109375" style="128" bestFit="1" customWidth="1"/>
    <col min="5390" max="5390" width="11.28515625" style="128" bestFit="1" customWidth="1"/>
    <col min="5391" max="5391" width="9.7109375" style="128" bestFit="1" customWidth="1"/>
    <col min="5392" max="5392" width="10.28515625" style="128" bestFit="1" customWidth="1"/>
    <col min="5393" max="5393" width="8.7109375" style="128" bestFit="1" customWidth="1"/>
    <col min="5394" max="5394" width="10.140625" style="128" bestFit="1" customWidth="1"/>
    <col min="5395" max="5395" width="8.7109375" style="128" bestFit="1" customWidth="1"/>
    <col min="5396" max="5396" width="10.28515625" style="128" bestFit="1" customWidth="1"/>
    <col min="5397" max="5397" width="8.7109375" style="128" bestFit="1" customWidth="1"/>
    <col min="5398" max="5398" width="11.28515625" style="128" customWidth="1"/>
    <col min="5399" max="5399" width="10.140625" style="128" bestFit="1" customWidth="1"/>
    <col min="5400" max="5631" width="11.42578125" style="128"/>
    <col min="5632" max="5632" width="19.85546875" style="128" customWidth="1"/>
    <col min="5633" max="5633" width="8.7109375" style="128" bestFit="1" customWidth="1"/>
    <col min="5634" max="5634" width="12.85546875" style="128" bestFit="1" customWidth="1"/>
    <col min="5635" max="5635" width="8.7109375" style="128" bestFit="1" customWidth="1"/>
    <col min="5636" max="5636" width="11.28515625" style="128" bestFit="1" customWidth="1"/>
    <col min="5637" max="5637" width="8.7109375" style="128" bestFit="1" customWidth="1"/>
    <col min="5638" max="5638" width="11.28515625" style="128" bestFit="1" customWidth="1"/>
    <col min="5639" max="5639" width="8.7109375" style="128" bestFit="1" customWidth="1"/>
    <col min="5640" max="5640" width="10.28515625" style="128" bestFit="1" customWidth="1"/>
    <col min="5641" max="5641" width="8.7109375" style="128" bestFit="1" customWidth="1"/>
    <col min="5642" max="5642" width="10.140625" style="128" bestFit="1" customWidth="1"/>
    <col min="5643" max="5643" width="8.7109375" style="128" bestFit="1" customWidth="1"/>
    <col min="5644" max="5644" width="10.28515625" style="128" bestFit="1" customWidth="1"/>
    <col min="5645" max="5645" width="9.7109375" style="128" bestFit="1" customWidth="1"/>
    <col min="5646" max="5646" width="11.28515625" style="128" bestFit="1" customWidth="1"/>
    <col min="5647" max="5647" width="9.7109375" style="128" bestFit="1" customWidth="1"/>
    <col min="5648" max="5648" width="10.28515625" style="128" bestFit="1" customWidth="1"/>
    <col min="5649" max="5649" width="8.7109375" style="128" bestFit="1" customWidth="1"/>
    <col min="5650" max="5650" width="10.140625" style="128" bestFit="1" customWidth="1"/>
    <col min="5651" max="5651" width="8.7109375" style="128" bestFit="1" customWidth="1"/>
    <col min="5652" max="5652" width="10.28515625" style="128" bestFit="1" customWidth="1"/>
    <col min="5653" max="5653" width="8.7109375" style="128" bestFit="1" customWidth="1"/>
    <col min="5654" max="5654" width="11.28515625" style="128" customWidth="1"/>
    <col min="5655" max="5655" width="10.140625" style="128" bestFit="1" customWidth="1"/>
    <col min="5656" max="5887" width="11.42578125" style="128"/>
    <col min="5888" max="5888" width="19.85546875" style="128" customWidth="1"/>
    <col min="5889" max="5889" width="8.7109375" style="128" bestFit="1" customWidth="1"/>
    <col min="5890" max="5890" width="12.85546875" style="128" bestFit="1" customWidth="1"/>
    <col min="5891" max="5891" width="8.7109375" style="128" bestFit="1" customWidth="1"/>
    <col min="5892" max="5892" width="11.28515625" style="128" bestFit="1" customWidth="1"/>
    <col min="5893" max="5893" width="8.7109375" style="128" bestFit="1" customWidth="1"/>
    <col min="5894" max="5894" width="11.28515625" style="128" bestFit="1" customWidth="1"/>
    <col min="5895" max="5895" width="8.7109375" style="128" bestFit="1" customWidth="1"/>
    <col min="5896" max="5896" width="10.28515625" style="128" bestFit="1" customWidth="1"/>
    <col min="5897" max="5897" width="8.7109375" style="128" bestFit="1" customWidth="1"/>
    <col min="5898" max="5898" width="10.140625" style="128" bestFit="1" customWidth="1"/>
    <col min="5899" max="5899" width="8.7109375" style="128" bestFit="1" customWidth="1"/>
    <col min="5900" max="5900" width="10.28515625" style="128" bestFit="1" customWidth="1"/>
    <col min="5901" max="5901" width="9.7109375" style="128" bestFit="1" customWidth="1"/>
    <col min="5902" max="5902" width="11.28515625" style="128" bestFit="1" customWidth="1"/>
    <col min="5903" max="5903" width="9.7109375" style="128" bestFit="1" customWidth="1"/>
    <col min="5904" max="5904" width="10.28515625" style="128" bestFit="1" customWidth="1"/>
    <col min="5905" max="5905" width="8.7109375" style="128" bestFit="1" customWidth="1"/>
    <col min="5906" max="5906" width="10.140625" style="128" bestFit="1" customWidth="1"/>
    <col min="5907" max="5907" width="8.7109375" style="128" bestFit="1" customWidth="1"/>
    <col min="5908" max="5908" width="10.28515625" style="128" bestFit="1" customWidth="1"/>
    <col min="5909" max="5909" width="8.7109375" style="128" bestFit="1" customWidth="1"/>
    <col min="5910" max="5910" width="11.28515625" style="128" customWidth="1"/>
    <col min="5911" max="5911" width="10.140625" style="128" bestFit="1" customWidth="1"/>
    <col min="5912" max="6143" width="11.42578125" style="128"/>
    <col min="6144" max="6144" width="19.85546875" style="128" customWidth="1"/>
    <col min="6145" max="6145" width="8.7109375" style="128" bestFit="1" customWidth="1"/>
    <col min="6146" max="6146" width="12.85546875" style="128" bestFit="1" customWidth="1"/>
    <col min="6147" max="6147" width="8.7109375" style="128" bestFit="1" customWidth="1"/>
    <col min="6148" max="6148" width="11.28515625" style="128" bestFit="1" customWidth="1"/>
    <col min="6149" max="6149" width="8.7109375" style="128" bestFit="1" customWidth="1"/>
    <col min="6150" max="6150" width="11.28515625" style="128" bestFit="1" customWidth="1"/>
    <col min="6151" max="6151" width="8.7109375" style="128" bestFit="1" customWidth="1"/>
    <col min="6152" max="6152" width="10.28515625" style="128" bestFit="1" customWidth="1"/>
    <col min="6153" max="6153" width="8.7109375" style="128" bestFit="1" customWidth="1"/>
    <col min="6154" max="6154" width="10.140625" style="128" bestFit="1" customWidth="1"/>
    <col min="6155" max="6155" width="8.7109375" style="128" bestFit="1" customWidth="1"/>
    <col min="6156" max="6156" width="10.28515625" style="128" bestFit="1" customWidth="1"/>
    <col min="6157" max="6157" width="9.7109375" style="128" bestFit="1" customWidth="1"/>
    <col min="6158" max="6158" width="11.28515625" style="128" bestFit="1" customWidth="1"/>
    <col min="6159" max="6159" width="9.7109375" style="128" bestFit="1" customWidth="1"/>
    <col min="6160" max="6160" width="10.28515625" style="128" bestFit="1" customWidth="1"/>
    <col min="6161" max="6161" width="8.7109375" style="128" bestFit="1" customWidth="1"/>
    <col min="6162" max="6162" width="10.140625" style="128" bestFit="1" customWidth="1"/>
    <col min="6163" max="6163" width="8.7109375" style="128" bestFit="1" customWidth="1"/>
    <col min="6164" max="6164" width="10.28515625" style="128" bestFit="1" customWidth="1"/>
    <col min="6165" max="6165" width="8.7109375" style="128" bestFit="1" customWidth="1"/>
    <col min="6166" max="6166" width="11.28515625" style="128" customWidth="1"/>
    <col min="6167" max="6167" width="10.140625" style="128" bestFit="1" customWidth="1"/>
    <col min="6168" max="6399" width="11.42578125" style="128"/>
    <col min="6400" max="6400" width="19.85546875" style="128" customWidth="1"/>
    <col min="6401" max="6401" width="8.7109375" style="128" bestFit="1" customWidth="1"/>
    <col min="6402" max="6402" width="12.85546875" style="128" bestFit="1" customWidth="1"/>
    <col min="6403" max="6403" width="8.7109375" style="128" bestFit="1" customWidth="1"/>
    <col min="6404" max="6404" width="11.28515625" style="128" bestFit="1" customWidth="1"/>
    <col min="6405" max="6405" width="8.7109375" style="128" bestFit="1" customWidth="1"/>
    <col min="6406" max="6406" width="11.28515625" style="128" bestFit="1" customWidth="1"/>
    <col min="6407" max="6407" width="8.7109375" style="128" bestFit="1" customWidth="1"/>
    <col min="6408" max="6408" width="10.28515625" style="128" bestFit="1" customWidth="1"/>
    <col min="6409" max="6409" width="8.7109375" style="128" bestFit="1" customWidth="1"/>
    <col min="6410" max="6410" width="10.140625" style="128" bestFit="1" customWidth="1"/>
    <col min="6411" max="6411" width="8.7109375" style="128" bestFit="1" customWidth="1"/>
    <col min="6412" max="6412" width="10.28515625" style="128" bestFit="1" customWidth="1"/>
    <col min="6413" max="6413" width="9.7109375" style="128" bestFit="1" customWidth="1"/>
    <col min="6414" max="6414" width="11.28515625" style="128" bestFit="1" customWidth="1"/>
    <col min="6415" max="6415" width="9.7109375" style="128" bestFit="1" customWidth="1"/>
    <col min="6416" max="6416" width="10.28515625" style="128" bestFit="1" customWidth="1"/>
    <col min="6417" max="6417" width="8.7109375" style="128" bestFit="1" customWidth="1"/>
    <col min="6418" max="6418" width="10.140625" style="128" bestFit="1" customWidth="1"/>
    <col min="6419" max="6419" width="8.7109375" style="128" bestFit="1" customWidth="1"/>
    <col min="6420" max="6420" width="10.28515625" style="128" bestFit="1" customWidth="1"/>
    <col min="6421" max="6421" width="8.7109375" style="128" bestFit="1" customWidth="1"/>
    <col min="6422" max="6422" width="11.28515625" style="128" customWidth="1"/>
    <col min="6423" max="6423" width="10.140625" style="128" bestFit="1" customWidth="1"/>
    <col min="6424" max="6655" width="11.42578125" style="128"/>
    <col min="6656" max="6656" width="19.85546875" style="128" customWidth="1"/>
    <col min="6657" max="6657" width="8.7109375" style="128" bestFit="1" customWidth="1"/>
    <col min="6658" max="6658" width="12.85546875" style="128" bestFit="1" customWidth="1"/>
    <col min="6659" max="6659" width="8.7109375" style="128" bestFit="1" customWidth="1"/>
    <col min="6660" max="6660" width="11.28515625" style="128" bestFit="1" customWidth="1"/>
    <col min="6661" max="6661" width="8.7109375" style="128" bestFit="1" customWidth="1"/>
    <col min="6662" max="6662" width="11.28515625" style="128" bestFit="1" customWidth="1"/>
    <col min="6663" max="6663" width="8.7109375" style="128" bestFit="1" customWidth="1"/>
    <col min="6664" max="6664" width="10.28515625" style="128" bestFit="1" customWidth="1"/>
    <col min="6665" max="6665" width="8.7109375" style="128" bestFit="1" customWidth="1"/>
    <col min="6666" max="6666" width="10.140625" style="128" bestFit="1" customWidth="1"/>
    <col min="6667" max="6667" width="8.7109375" style="128" bestFit="1" customWidth="1"/>
    <col min="6668" max="6668" width="10.28515625" style="128" bestFit="1" customWidth="1"/>
    <col min="6669" max="6669" width="9.7109375" style="128" bestFit="1" customWidth="1"/>
    <col min="6670" max="6670" width="11.28515625" style="128" bestFit="1" customWidth="1"/>
    <col min="6671" max="6671" width="9.7109375" style="128" bestFit="1" customWidth="1"/>
    <col min="6672" max="6672" width="10.28515625" style="128" bestFit="1" customWidth="1"/>
    <col min="6673" max="6673" width="8.7109375" style="128" bestFit="1" customWidth="1"/>
    <col min="6674" max="6674" width="10.140625" style="128" bestFit="1" customWidth="1"/>
    <col min="6675" max="6675" width="8.7109375" style="128" bestFit="1" customWidth="1"/>
    <col min="6676" max="6676" width="10.28515625" style="128" bestFit="1" customWidth="1"/>
    <col min="6677" max="6677" width="8.7109375" style="128" bestFit="1" customWidth="1"/>
    <col min="6678" max="6678" width="11.28515625" style="128" customWidth="1"/>
    <col min="6679" max="6679" width="10.140625" style="128" bestFit="1" customWidth="1"/>
    <col min="6680" max="6911" width="11.42578125" style="128"/>
    <col min="6912" max="6912" width="19.85546875" style="128" customWidth="1"/>
    <col min="6913" max="6913" width="8.7109375" style="128" bestFit="1" customWidth="1"/>
    <col min="6914" max="6914" width="12.85546875" style="128" bestFit="1" customWidth="1"/>
    <col min="6915" max="6915" width="8.7109375" style="128" bestFit="1" customWidth="1"/>
    <col min="6916" max="6916" width="11.28515625" style="128" bestFit="1" customWidth="1"/>
    <col min="6917" max="6917" width="8.7109375" style="128" bestFit="1" customWidth="1"/>
    <col min="6918" max="6918" width="11.28515625" style="128" bestFit="1" customWidth="1"/>
    <col min="6919" max="6919" width="8.7109375" style="128" bestFit="1" customWidth="1"/>
    <col min="6920" max="6920" width="10.28515625" style="128" bestFit="1" customWidth="1"/>
    <col min="6921" max="6921" width="8.7109375" style="128" bestFit="1" customWidth="1"/>
    <col min="6922" max="6922" width="10.140625" style="128" bestFit="1" customWidth="1"/>
    <col min="6923" max="6923" width="8.7109375" style="128" bestFit="1" customWidth="1"/>
    <col min="6924" max="6924" width="10.28515625" style="128" bestFit="1" customWidth="1"/>
    <col min="6925" max="6925" width="9.7109375" style="128" bestFit="1" customWidth="1"/>
    <col min="6926" max="6926" width="11.28515625" style="128" bestFit="1" customWidth="1"/>
    <col min="6927" max="6927" width="9.7109375" style="128" bestFit="1" customWidth="1"/>
    <col min="6928" max="6928" width="10.28515625" style="128" bestFit="1" customWidth="1"/>
    <col min="6929" max="6929" width="8.7109375" style="128" bestFit="1" customWidth="1"/>
    <col min="6930" max="6930" width="10.140625" style="128" bestFit="1" customWidth="1"/>
    <col min="6931" max="6931" width="8.7109375" style="128" bestFit="1" customWidth="1"/>
    <col min="6932" max="6932" width="10.28515625" style="128" bestFit="1" customWidth="1"/>
    <col min="6933" max="6933" width="8.7109375" style="128" bestFit="1" customWidth="1"/>
    <col min="6934" max="6934" width="11.28515625" style="128" customWidth="1"/>
    <col min="6935" max="6935" width="10.140625" style="128" bestFit="1" customWidth="1"/>
    <col min="6936" max="7167" width="11.42578125" style="128"/>
    <col min="7168" max="7168" width="19.85546875" style="128" customWidth="1"/>
    <col min="7169" max="7169" width="8.7109375" style="128" bestFit="1" customWidth="1"/>
    <col min="7170" max="7170" width="12.85546875" style="128" bestFit="1" customWidth="1"/>
    <col min="7171" max="7171" width="8.7109375" style="128" bestFit="1" customWidth="1"/>
    <col min="7172" max="7172" width="11.28515625" style="128" bestFit="1" customWidth="1"/>
    <col min="7173" max="7173" width="8.7109375" style="128" bestFit="1" customWidth="1"/>
    <col min="7174" max="7174" width="11.28515625" style="128" bestFit="1" customWidth="1"/>
    <col min="7175" max="7175" width="8.7109375" style="128" bestFit="1" customWidth="1"/>
    <col min="7176" max="7176" width="10.28515625" style="128" bestFit="1" customWidth="1"/>
    <col min="7177" max="7177" width="8.7109375" style="128" bestFit="1" customWidth="1"/>
    <col min="7178" max="7178" width="10.140625" style="128" bestFit="1" customWidth="1"/>
    <col min="7179" max="7179" width="8.7109375" style="128" bestFit="1" customWidth="1"/>
    <col min="7180" max="7180" width="10.28515625" style="128" bestFit="1" customWidth="1"/>
    <col min="7181" max="7181" width="9.7109375" style="128" bestFit="1" customWidth="1"/>
    <col min="7182" max="7182" width="11.28515625" style="128" bestFit="1" customWidth="1"/>
    <col min="7183" max="7183" width="9.7109375" style="128" bestFit="1" customWidth="1"/>
    <col min="7184" max="7184" width="10.28515625" style="128" bestFit="1" customWidth="1"/>
    <col min="7185" max="7185" width="8.7109375" style="128" bestFit="1" customWidth="1"/>
    <col min="7186" max="7186" width="10.140625" style="128" bestFit="1" customWidth="1"/>
    <col min="7187" max="7187" width="8.7109375" style="128" bestFit="1" customWidth="1"/>
    <col min="7188" max="7188" width="10.28515625" style="128" bestFit="1" customWidth="1"/>
    <col min="7189" max="7189" width="8.7109375" style="128" bestFit="1" customWidth="1"/>
    <col min="7190" max="7190" width="11.28515625" style="128" customWidth="1"/>
    <col min="7191" max="7191" width="10.140625" style="128" bestFit="1" customWidth="1"/>
    <col min="7192" max="7423" width="11.42578125" style="128"/>
    <col min="7424" max="7424" width="19.85546875" style="128" customWidth="1"/>
    <col min="7425" max="7425" width="8.7109375" style="128" bestFit="1" customWidth="1"/>
    <col min="7426" max="7426" width="12.85546875" style="128" bestFit="1" customWidth="1"/>
    <col min="7427" max="7427" width="8.7109375" style="128" bestFit="1" customWidth="1"/>
    <col min="7428" max="7428" width="11.28515625" style="128" bestFit="1" customWidth="1"/>
    <col min="7429" max="7429" width="8.7109375" style="128" bestFit="1" customWidth="1"/>
    <col min="7430" max="7430" width="11.28515625" style="128" bestFit="1" customWidth="1"/>
    <col min="7431" max="7431" width="8.7109375" style="128" bestFit="1" customWidth="1"/>
    <col min="7432" max="7432" width="10.28515625" style="128" bestFit="1" customWidth="1"/>
    <col min="7433" max="7433" width="8.7109375" style="128" bestFit="1" customWidth="1"/>
    <col min="7434" max="7434" width="10.140625" style="128" bestFit="1" customWidth="1"/>
    <col min="7435" max="7435" width="8.7109375" style="128" bestFit="1" customWidth="1"/>
    <col min="7436" max="7436" width="10.28515625" style="128" bestFit="1" customWidth="1"/>
    <col min="7437" max="7437" width="9.7109375" style="128" bestFit="1" customWidth="1"/>
    <col min="7438" max="7438" width="11.28515625" style="128" bestFit="1" customWidth="1"/>
    <col min="7439" max="7439" width="9.7109375" style="128" bestFit="1" customWidth="1"/>
    <col min="7440" max="7440" width="10.28515625" style="128" bestFit="1" customWidth="1"/>
    <col min="7441" max="7441" width="8.7109375" style="128" bestFit="1" customWidth="1"/>
    <col min="7442" max="7442" width="10.140625" style="128" bestFit="1" customWidth="1"/>
    <col min="7443" max="7443" width="8.7109375" style="128" bestFit="1" customWidth="1"/>
    <col min="7444" max="7444" width="10.28515625" style="128" bestFit="1" customWidth="1"/>
    <col min="7445" max="7445" width="8.7109375" style="128" bestFit="1" customWidth="1"/>
    <col min="7446" max="7446" width="11.28515625" style="128" customWidth="1"/>
    <col min="7447" max="7447" width="10.140625" style="128" bestFit="1" customWidth="1"/>
    <col min="7448" max="7679" width="11.42578125" style="128"/>
    <col min="7680" max="7680" width="19.85546875" style="128" customWidth="1"/>
    <col min="7681" max="7681" width="8.7109375" style="128" bestFit="1" customWidth="1"/>
    <col min="7682" max="7682" width="12.85546875" style="128" bestFit="1" customWidth="1"/>
    <col min="7683" max="7683" width="8.7109375" style="128" bestFit="1" customWidth="1"/>
    <col min="7684" max="7684" width="11.28515625" style="128" bestFit="1" customWidth="1"/>
    <col min="7685" max="7685" width="8.7109375" style="128" bestFit="1" customWidth="1"/>
    <col min="7686" max="7686" width="11.28515625" style="128" bestFit="1" customWidth="1"/>
    <col min="7687" max="7687" width="8.7109375" style="128" bestFit="1" customWidth="1"/>
    <col min="7688" max="7688" width="10.28515625" style="128" bestFit="1" customWidth="1"/>
    <col min="7689" max="7689" width="8.7109375" style="128" bestFit="1" customWidth="1"/>
    <col min="7690" max="7690" width="10.140625" style="128" bestFit="1" customWidth="1"/>
    <col min="7691" max="7691" width="8.7109375" style="128" bestFit="1" customWidth="1"/>
    <col min="7692" max="7692" width="10.28515625" style="128" bestFit="1" customWidth="1"/>
    <col min="7693" max="7693" width="9.7109375" style="128" bestFit="1" customWidth="1"/>
    <col min="7694" max="7694" width="11.28515625" style="128" bestFit="1" customWidth="1"/>
    <col min="7695" max="7695" width="9.7109375" style="128" bestFit="1" customWidth="1"/>
    <col min="7696" max="7696" width="10.28515625" style="128" bestFit="1" customWidth="1"/>
    <col min="7697" max="7697" width="8.7109375" style="128" bestFit="1" customWidth="1"/>
    <col min="7698" max="7698" width="10.140625" style="128" bestFit="1" customWidth="1"/>
    <col min="7699" max="7699" width="8.7109375" style="128" bestFit="1" customWidth="1"/>
    <col min="7700" max="7700" width="10.28515625" style="128" bestFit="1" customWidth="1"/>
    <col min="7701" max="7701" width="8.7109375" style="128" bestFit="1" customWidth="1"/>
    <col min="7702" max="7702" width="11.28515625" style="128" customWidth="1"/>
    <col min="7703" max="7703" width="10.140625" style="128" bestFit="1" customWidth="1"/>
    <col min="7704" max="7935" width="11.42578125" style="128"/>
    <col min="7936" max="7936" width="19.85546875" style="128" customWidth="1"/>
    <col min="7937" max="7937" width="8.7109375" style="128" bestFit="1" customWidth="1"/>
    <col min="7938" max="7938" width="12.85546875" style="128" bestFit="1" customWidth="1"/>
    <col min="7939" max="7939" width="8.7109375" style="128" bestFit="1" customWidth="1"/>
    <col min="7940" max="7940" width="11.28515625" style="128" bestFit="1" customWidth="1"/>
    <col min="7941" max="7941" width="8.7109375" style="128" bestFit="1" customWidth="1"/>
    <col min="7942" max="7942" width="11.28515625" style="128" bestFit="1" customWidth="1"/>
    <col min="7943" max="7943" width="8.7109375" style="128" bestFit="1" customWidth="1"/>
    <col min="7944" max="7944" width="10.28515625" style="128" bestFit="1" customWidth="1"/>
    <col min="7945" max="7945" width="8.7109375" style="128" bestFit="1" customWidth="1"/>
    <col min="7946" max="7946" width="10.140625" style="128" bestFit="1" customWidth="1"/>
    <col min="7947" max="7947" width="8.7109375" style="128" bestFit="1" customWidth="1"/>
    <col min="7948" max="7948" width="10.28515625" style="128" bestFit="1" customWidth="1"/>
    <col min="7949" max="7949" width="9.7109375" style="128" bestFit="1" customWidth="1"/>
    <col min="7950" max="7950" width="11.28515625" style="128" bestFit="1" customWidth="1"/>
    <col min="7951" max="7951" width="9.7109375" style="128" bestFit="1" customWidth="1"/>
    <col min="7952" max="7952" width="10.28515625" style="128" bestFit="1" customWidth="1"/>
    <col min="7953" max="7953" width="8.7109375" style="128" bestFit="1" customWidth="1"/>
    <col min="7954" max="7954" width="10.140625" style="128" bestFit="1" customWidth="1"/>
    <col min="7955" max="7955" width="8.7109375" style="128" bestFit="1" customWidth="1"/>
    <col min="7956" max="7956" width="10.28515625" style="128" bestFit="1" customWidth="1"/>
    <col min="7957" max="7957" width="8.7109375" style="128" bestFit="1" customWidth="1"/>
    <col min="7958" max="7958" width="11.28515625" style="128" customWidth="1"/>
    <col min="7959" max="7959" width="10.140625" style="128" bestFit="1" customWidth="1"/>
    <col min="7960" max="8191" width="11.42578125" style="128"/>
    <col min="8192" max="8192" width="19.85546875" style="128" customWidth="1"/>
    <col min="8193" max="8193" width="8.7109375" style="128" bestFit="1" customWidth="1"/>
    <col min="8194" max="8194" width="12.85546875" style="128" bestFit="1" customWidth="1"/>
    <col min="8195" max="8195" width="8.7109375" style="128" bestFit="1" customWidth="1"/>
    <col min="8196" max="8196" width="11.28515625" style="128" bestFit="1" customWidth="1"/>
    <col min="8197" max="8197" width="8.7109375" style="128" bestFit="1" customWidth="1"/>
    <col min="8198" max="8198" width="11.28515625" style="128" bestFit="1" customWidth="1"/>
    <col min="8199" max="8199" width="8.7109375" style="128" bestFit="1" customWidth="1"/>
    <col min="8200" max="8200" width="10.28515625" style="128" bestFit="1" customWidth="1"/>
    <col min="8201" max="8201" width="8.7109375" style="128" bestFit="1" customWidth="1"/>
    <col min="8202" max="8202" width="10.140625" style="128" bestFit="1" customWidth="1"/>
    <col min="8203" max="8203" width="8.7109375" style="128" bestFit="1" customWidth="1"/>
    <col min="8204" max="8204" width="10.28515625" style="128" bestFit="1" customWidth="1"/>
    <col min="8205" max="8205" width="9.7109375" style="128" bestFit="1" customWidth="1"/>
    <col min="8206" max="8206" width="11.28515625" style="128" bestFit="1" customWidth="1"/>
    <col min="8207" max="8207" width="9.7109375" style="128" bestFit="1" customWidth="1"/>
    <col min="8208" max="8208" width="10.28515625" style="128" bestFit="1" customWidth="1"/>
    <col min="8209" max="8209" width="8.7109375" style="128" bestFit="1" customWidth="1"/>
    <col min="8210" max="8210" width="10.140625" style="128" bestFit="1" customWidth="1"/>
    <col min="8211" max="8211" width="8.7109375" style="128" bestFit="1" customWidth="1"/>
    <col min="8212" max="8212" width="10.28515625" style="128" bestFit="1" customWidth="1"/>
    <col min="8213" max="8213" width="8.7109375" style="128" bestFit="1" customWidth="1"/>
    <col min="8214" max="8214" width="11.28515625" style="128" customWidth="1"/>
    <col min="8215" max="8215" width="10.140625" style="128" bestFit="1" customWidth="1"/>
    <col min="8216" max="8447" width="11.42578125" style="128"/>
    <col min="8448" max="8448" width="19.85546875" style="128" customWidth="1"/>
    <col min="8449" max="8449" width="8.7109375" style="128" bestFit="1" customWidth="1"/>
    <col min="8450" max="8450" width="12.85546875" style="128" bestFit="1" customWidth="1"/>
    <col min="8451" max="8451" width="8.7109375" style="128" bestFit="1" customWidth="1"/>
    <col min="8452" max="8452" width="11.28515625" style="128" bestFit="1" customWidth="1"/>
    <col min="8453" max="8453" width="8.7109375" style="128" bestFit="1" customWidth="1"/>
    <col min="8454" max="8454" width="11.28515625" style="128" bestFit="1" customWidth="1"/>
    <col min="8455" max="8455" width="8.7109375" style="128" bestFit="1" customWidth="1"/>
    <col min="8456" max="8456" width="10.28515625" style="128" bestFit="1" customWidth="1"/>
    <col min="8457" max="8457" width="8.7109375" style="128" bestFit="1" customWidth="1"/>
    <col min="8458" max="8458" width="10.140625" style="128" bestFit="1" customWidth="1"/>
    <col min="8459" max="8459" width="8.7109375" style="128" bestFit="1" customWidth="1"/>
    <col min="8460" max="8460" width="10.28515625" style="128" bestFit="1" customWidth="1"/>
    <col min="8461" max="8461" width="9.7109375" style="128" bestFit="1" customWidth="1"/>
    <col min="8462" max="8462" width="11.28515625" style="128" bestFit="1" customWidth="1"/>
    <col min="8463" max="8463" width="9.7109375" style="128" bestFit="1" customWidth="1"/>
    <col min="8464" max="8464" width="10.28515625" style="128" bestFit="1" customWidth="1"/>
    <col min="8465" max="8465" width="8.7109375" style="128" bestFit="1" customWidth="1"/>
    <col min="8466" max="8466" width="10.140625" style="128" bestFit="1" customWidth="1"/>
    <col min="8467" max="8467" width="8.7109375" style="128" bestFit="1" customWidth="1"/>
    <col min="8468" max="8468" width="10.28515625" style="128" bestFit="1" customWidth="1"/>
    <col min="8469" max="8469" width="8.7109375" style="128" bestFit="1" customWidth="1"/>
    <col min="8470" max="8470" width="11.28515625" style="128" customWidth="1"/>
    <col min="8471" max="8471" width="10.140625" style="128" bestFit="1" customWidth="1"/>
    <col min="8472" max="8703" width="11.42578125" style="128"/>
    <col min="8704" max="8704" width="19.85546875" style="128" customWidth="1"/>
    <col min="8705" max="8705" width="8.7109375" style="128" bestFit="1" customWidth="1"/>
    <col min="8706" max="8706" width="12.85546875" style="128" bestFit="1" customWidth="1"/>
    <col min="8707" max="8707" width="8.7109375" style="128" bestFit="1" customWidth="1"/>
    <col min="8708" max="8708" width="11.28515625" style="128" bestFit="1" customWidth="1"/>
    <col min="8709" max="8709" width="8.7109375" style="128" bestFit="1" customWidth="1"/>
    <col min="8710" max="8710" width="11.28515625" style="128" bestFit="1" customWidth="1"/>
    <col min="8711" max="8711" width="8.7109375" style="128" bestFit="1" customWidth="1"/>
    <col min="8712" max="8712" width="10.28515625" style="128" bestFit="1" customWidth="1"/>
    <col min="8713" max="8713" width="8.7109375" style="128" bestFit="1" customWidth="1"/>
    <col min="8714" max="8714" width="10.140625" style="128" bestFit="1" customWidth="1"/>
    <col min="8715" max="8715" width="8.7109375" style="128" bestFit="1" customWidth="1"/>
    <col min="8716" max="8716" width="10.28515625" style="128" bestFit="1" customWidth="1"/>
    <col min="8717" max="8717" width="9.7109375" style="128" bestFit="1" customWidth="1"/>
    <col min="8718" max="8718" width="11.28515625" style="128" bestFit="1" customWidth="1"/>
    <col min="8719" max="8719" width="9.7109375" style="128" bestFit="1" customWidth="1"/>
    <col min="8720" max="8720" width="10.28515625" style="128" bestFit="1" customWidth="1"/>
    <col min="8721" max="8721" width="8.7109375" style="128" bestFit="1" customWidth="1"/>
    <col min="8722" max="8722" width="10.140625" style="128" bestFit="1" customWidth="1"/>
    <col min="8723" max="8723" width="8.7109375" style="128" bestFit="1" customWidth="1"/>
    <col min="8724" max="8724" width="10.28515625" style="128" bestFit="1" customWidth="1"/>
    <col min="8725" max="8725" width="8.7109375" style="128" bestFit="1" customWidth="1"/>
    <col min="8726" max="8726" width="11.28515625" style="128" customWidth="1"/>
    <col min="8727" max="8727" width="10.140625" style="128" bestFit="1" customWidth="1"/>
    <col min="8728" max="8959" width="11.42578125" style="128"/>
    <col min="8960" max="8960" width="19.85546875" style="128" customWidth="1"/>
    <col min="8961" max="8961" width="8.7109375" style="128" bestFit="1" customWidth="1"/>
    <col min="8962" max="8962" width="12.85546875" style="128" bestFit="1" customWidth="1"/>
    <col min="8963" max="8963" width="8.7109375" style="128" bestFit="1" customWidth="1"/>
    <col min="8964" max="8964" width="11.28515625" style="128" bestFit="1" customWidth="1"/>
    <col min="8965" max="8965" width="8.7109375" style="128" bestFit="1" customWidth="1"/>
    <col min="8966" max="8966" width="11.28515625" style="128" bestFit="1" customWidth="1"/>
    <col min="8967" max="8967" width="8.7109375" style="128" bestFit="1" customWidth="1"/>
    <col min="8968" max="8968" width="10.28515625" style="128" bestFit="1" customWidth="1"/>
    <col min="8969" max="8969" width="8.7109375" style="128" bestFit="1" customWidth="1"/>
    <col min="8970" max="8970" width="10.140625" style="128" bestFit="1" customWidth="1"/>
    <col min="8971" max="8971" width="8.7109375" style="128" bestFit="1" customWidth="1"/>
    <col min="8972" max="8972" width="10.28515625" style="128" bestFit="1" customWidth="1"/>
    <col min="8973" max="8973" width="9.7109375" style="128" bestFit="1" customWidth="1"/>
    <col min="8974" max="8974" width="11.28515625" style="128" bestFit="1" customWidth="1"/>
    <col min="8975" max="8975" width="9.7109375" style="128" bestFit="1" customWidth="1"/>
    <col min="8976" max="8976" width="10.28515625" style="128" bestFit="1" customWidth="1"/>
    <col min="8977" max="8977" width="8.7109375" style="128" bestFit="1" customWidth="1"/>
    <col min="8978" max="8978" width="10.140625" style="128" bestFit="1" customWidth="1"/>
    <col min="8979" max="8979" width="8.7109375" style="128" bestFit="1" customWidth="1"/>
    <col min="8980" max="8980" width="10.28515625" style="128" bestFit="1" customWidth="1"/>
    <col min="8981" max="8981" width="8.7109375" style="128" bestFit="1" customWidth="1"/>
    <col min="8982" max="8982" width="11.28515625" style="128" customWidth="1"/>
    <col min="8983" max="8983" width="10.140625" style="128" bestFit="1" customWidth="1"/>
    <col min="8984" max="9215" width="11.42578125" style="128"/>
    <col min="9216" max="9216" width="19.85546875" style="128" customWidth="1"/>
    <col min="9217" max="9217" width="8.7109375" style="128" bestFit="1" customWidth="1"/>
    <col min="9218" max="9218" width="12.85546875" style="128" bestFit="1" customWidth="1"/>
    <col min="9219" max="9219" width="8.7109375" style="128" bestFit="1" customWidth="1"/>
    <col min="9220" max="9220" width="11.28515625" style="128" bestFit="1" customWidth="1"/>
    <col min="9221" max="9221" width="8.7109375" style="128" bestFit="1" customWidth="1"/>
    <col min="9222" max="9222" width="11.28515625" style="128" bestFit="1" customWidth="1"/>
    <col min="9223" max="9223" width="8.7109375" style="128" bestFit="1" customWidth="1"/>
    <col min="9224" max="9224" width="10.28515625" style="128" bestFit="1" customWidth="1"/>
    <col min="9225" max="9225" width="8.7109375" style="128" bestFit="1" customWidth="1"/>
    <col min="9226" max="9226" width="10.140625" style="128" bestFit="1" customWidth="1"/>
    <col min="9227" max="9227" width="8.7109375" style="128" bestFit="1" customWidth="1"/>
    <col min="9228" max="9228" width="10.28515625" style="128" bestFit="1" customWidth="1"/>
    <col min="9229" max="9229" width="9.7109375" style="128" bestFit="1" customWidth="1"/>
    <col min="9230" max="9230" width="11.28515625" style="128" bestFit="1" customWidth="1"/>
    <col min="9231" max="9231" width="9.7109375" style="128" bestFit="1" customWidth="1"/>
    <col min="9232" max="9232" width="10.28515625" style="128" bestFit="1" customWidth="1"/>
    <col min="9233" max="9233" width="8.7109375" style="128" bestFit="1" customWidth="1"/>
    <col min="9234" max="9234" width="10.140625" style="128" bestFit="1" customWidth="1"/>
    <col min="9235" max="9235" width="8.7109375" style="128" bestFit="1" customWidth="1"/>
    <col min="9236" max="9236" width="10.28515625" style="128" bestFit="1" customWidth="1"/>
    <col min="9237" max="9237" width="8.7109375" style="128" bestFit="1" customWidth="1"/>
    <col min="9238" max="9238" width="11.28515625" style="128" customWidth="1"/>
    <col min="9239" max="9239" width="10.140625" style="128" bestFit="1" customWidth="1"/>
    <col min="9240" max="9471" width="11.42578125" style="128"/>
    <col min="9472" max="9472" width="19.85546875" style="128" customWidth="1"/>
    <col min="9473" max="9473" width="8.7109375" style="128" bestFit="1" customWidth="1"/>
    <col min="9474" max="9474" width="12.85546875" style="128" bestFit="1" customWidth="1"/>
    <col min="9475" max="9475" width="8.7109375" style="128" bestFit="1" customWidth="1"/>
    <col min="9476" max="9476" width="11.28515625" style="128" bestFit="1" customWidth="1"/>
    <col min="9477" max="9477" width="8.7109375" style="128" bestFit="1" customWidth="1"/>
    <col min="9478" max="9478" width="11.28515625" style="128" bestFit="1" customWidth="1"/>
    <col min="9479" max="9479" width="8.7109375" style="128" bestFit="1" customWidth="1"/>
    <col min="9480" max="9480" width="10.28515625" style="128" bestFit="1" customWidth="1"/>
    <col min="9481" max="9481" width="8.7109375" style="128" bestFit="1" customWidth="1"/>
    <col min="9482" max="9482" width="10.140625" style="128" bestFit="1" customWidth="1"/>
    <col min="9483" max="9483" width="8.7109375" style="128" bestFit="1" customWidth="1"/>
    <col min="9484" max="9484" width="10.28515625" style="128" bestFit="1" customWidth="1"/>
    <col min="9485" max="9485" width="9.7109375" style="128" bestFit="1" customWidth="1"/>
    <col min="9486" max="9486" width="11.28515625" style="128" bestFit="1" customWidth="1"/>
    <col min="9487" max="9487" width="9.7109375" style="128" bestFit="1" customWidth="1"/>
    <col min="9488" max="9488" width="10.28515625" style="128" bestFit="1" customWidth="1"/>
    <col min="9489" max="9489" width="8.7109375" style="128" bestFit="1" customWidth="1"/>
    <col min="9490" max="9490" width="10.140625" style="128" bestFit="1" customWidth="1"/>
    <col min="9491" max="9491" width="8.7109375" style="128" bestFit="1" customWidth="1"/>
    <col min="9492" max="9492" width="10.28515625" style="128" bestFit="1" customWidth="1"/>
    <col min="9493" max="9493" width="8.7109375" style="128" bestFit="1" customWidth="1"/>
    <col min="9494" max="9494" width="11.28515625" style="128" customWidth="1"/>
    <col min="9495" max="9495" width="10.140625" style="128" bestFit="1" customWidth="1"/>
    <col min="9496" max="9727" width="11.42578125" style="128"/>
    <col min="9728" max="9728" width="19.85546875" style="128" customWidth="1"/>
    <col min="9729" max="9729" width="8.7109375" style="128" bestFit="1" customWidth="1"/>
    <col min="9730" max="9730" width="12.85546875" style="128" bestFit="1" customWidth="1"/>
    <col min="9731" max="9731" width="8.7109375" style="128" bestFit="1" customWidth="1"/>
    <col min="9732" max="9732" width="11.28515625" style="128" bestFit="1" customWidth="1"/>
    <col min="9733" max="9733" width="8.7109375" style="128" bestFit="1" customWidth="1"/>
    <col min="9734" max="9734" width="11.28515625" style="128" bestFit="1" customWidth="1"/>
    <col min="9735" max="9735" width="8.7109375" style="128" bestFit="1" customWidth="1"/>
    <col min="9736" max="9736" width="10.28515625" style="128" bestFit="1" customWidth="1"/>
    <col min="9737" max="9737" width="8.7109375" style="128" bestFit="1" customWidth="1"/>
    <col min="9738" max="9738" width="10.140625" style="128" bestFit="1" customWidth="1"/>
    <col min="9739" max="9739" width="8.7109375" style="128" bestFit="1" customWidth="1"/>
    <col min="9740" max="9740" width="10.28515625" style="128" bestFit="1" customWidth="1"/>
    <col min="9741" max="9741" width="9.7109375" style="128" bestFit="1" customWidth="1"/>
    <col min="9742" max="9742" width="11.28515625" style="128" bestFit="1" customWidth="1"/>
    <col min="9743" max="9743" width="9.7109375" style="128" bestFit="1" customWidth="1"/>
    <col min="9744" max="9744" width="10.28515625" style="128" bestFit="1" customWidth="1"/>
    <col min="9745" max="9745" width="8.7109375" style="128" bestFit="1" customWidth="1"/>
    <col min="9746" max="9746" width="10.140625" style="128" bestFit="1" customWidth="1"/>
    <col min="9747" max="9747" width="8.7109375" style="128" bestFit="1" customWidth="1"/>
    <col min="9748" max="9748" width="10.28515625" style="128" bestFit="1" customWidth="1"/>
    <col min="9749" max="9749" width="8.7109375" style="128" bestFit="1" customWidth="1"/>
    <col min="9750" max="9750" width="11.28515625" style="128" customWidth="1"/>
    <col min="9751" max="9751" width="10.140625" style="128" bestFit="1" customWidth="1"/>
    <col min="9752" max="9983" width="11.42578125" style="128"/>
    <col min="9984" max="9984" width="19.85546875" style="128" customWidth="1"/>
    <col min="9985" max="9985" width="8.7109375" style="128" bestFit="1" customWidth="1"/>
    <col min="9986" max="9986" width="12.85546875" style="128" bestFit="1" customWidth="1"/>
    <col min="9987" max="9987" width="8.7109375" style="128" bestFit="1" customWidth="1"/>
    <col min="9988" max="9988" width="11.28515625" style="128" bestFit="1" customWidth="1"/>
    <col min="9989" max="9989" width="8.7109375" style="128" bestFit="1" customWidth="1"/>
    <col min="9990" max="9990" width="11.28515625" style="128" bestFit="1" customWidth="1"/>
    <col min="9991" max="9991" width="8.7109375" style="128" bestFit="1" customWidth="1"/>
    <col min="9992" max="9992" width="10.28515625" style="128" bestFit="1" customWidth="1"/>
    <col min="9993" max="9993" width="8.7109375" style="128" bestFit="1" customWidth="1"/>
    <col min="9994" max="9994" width="10.140625" style="128" bestFit="1" customWidth="1"/>
    <col min="9995" max="9995" width="8.7109375" style="128" bestFit="1" customWidth="1"/>
    <col min="9996" max="9996" width="10.28515625" style="128" bestFit="1" customWidth="1"/>
    <col min="9997" max="9997" width="9.7109375" style="128" bestFit="1" customWidth="1"/>
    <col min="9998" max="9998" width="11.28515625" style="128" bestFit="1" customWidth="1"/>
    <col min="9999" max="9999" width="9.7109375" style="128" bestFit="1" customWidth="1"/>
    <col min="10000" max="10000" width="10.28515625" style="128" bestFit="1" customWidth="1"/>
    <col min="10001" max="10001" width="8.7109375" style="128" bestFit="1" customWidth="1"/>
    <col min="10002" max="10002" width="10.140625" style="128" bestFit="1" customWidth="1"/>
    <col min="10003" max="10003" width="8.7109375" style="128" bestFit="1" customWidth="1"/>
    <col min="10004" max="10004" width="10.28515625" style="128" bestFit="1" customWidth="1"/>
    <col min="10005" max="10005" width="8.7109375" style="128" bestFit="1" customWidth="1"/>
    <col min="10006" max="10006" width="11.28515625" style="128" customWidth="1"/>
    <col min="10007" max="10007" width="10.140625" style="128" bestFit="1" customWidth="1"/>
    <col min="10008" max="10239" width="11.42578125" style="128"/>
    <col min="10240" max="10240" width="19.85546875" style="128" customWidth="1"/>
    <col min="10241" max="10241" width="8.7109375" style="128" bestFit="1" customWidth="1"/>
    <col min="10242" max="10242" width="12.85546875" style="128" bestFit="1" customWidth="1"/>
    <col min="10243" max="10243" width="8.7109375" style="128" bestFit="1" customWidth="1"/>
    <col min="10244" max="10244" width="11.28515625" style="128" bestFit="1" customWidth="1"/>
    <col min="10245" max="10245" width="8.7109375" style="128" bestFit="1" customWidth="1"/>
    <col min="10246" max="10246" width="11.28515625" style="128" bestFit="1" customWidth="1"/>
    <col min="10247" max="10247" width="8.7109375" style="128" bestFit="1" customWidth="1"/>
    <col min="10248" max="10248" width="10.28515625" style="128" bestFit="1" customWidth="1"/>
    <col min="10249" max="10249" width="8.7109375" style="128" bestFit="1" customWidth="1"/>
    <col min="10250" max="10250" width="10.140625" style="128" bestFit="1" customWidth="1"/>
    <col min="10251" max="10251" width="8.7109375" style="128" bestFit="1" customWidth="1"/>
    <col min="10252" max="10252" width="10.28515625" style="128" bestFit="1" customWidth="1"/>
    <col min="10253" max="10253" width="9.7109375" style="128" bestFit="1" customWidth="1"/>
    <col min="10254" max="10254" width="11.28515625" style="128" bestFit="1" customWidth="1"/>
    <col min="10255" max="10255" width="9.7109375" style="128" bestFit="1" customWidth="1"/>
    <col min="10256" max="10256" width="10.28515625" style="128" bestFit="1" customWidth="1"/>
    <col min="10257" max="10257" width="8.7109375" style="128" bestFit="1" customWidth="1"/>
    <col min="10258" max="10258" width="10.140625" style="128" bestFit="1" customWidth="1"/>
    <col min="10259" max="10259" width="8.7109375" style="128" bestFit="1" customWidth="1"/>
    <col min="10260" max="10260" width="10.28515625" style="128" bestFit="1" customWidth="1"/>
    <col min="10261" max="10261" width="8.7109375" style="128" bestFit="1" customWidth="1"/>
    <col min="10262" max="10262" width="11.28515625" style="128" customWidth="1"/>
    <col min="10263" max="10263" width="10.140625" style="128" bestFit="1" customWidth="1"/>
    <col min="10264" max="10495" width="11.42578125" style="128"/>
    <col min="10496" max="10496" width="19.85546875" style="128" customWidth="1"/>
    <col min="10497" max="10497" width="8.7109375" style="128" bestFit="1" customWidth="1"/>
    <col min="10498" max="10498" width="12.85546875" style="128" bestFit="1" customWidth="1"/>
    <col min="10499" max="10499" width="8.7109375" style="128" bestFit="1" customWidth="1"/>
    <col min="10500" max="10500" width="11.28515625" style="128" bestFit="1" customWidth="1"/>
    <col min="10501" max="10501" width="8.7109375" style="128" bestFit="1" customWidth="1"/>
    <col min="10502" max="10502" width="11.28515625" style="128" bestFit="1" customWidth="1"/>
    <col min="10503" max="10503" width="8.7109375" style="128" bestFit="1" customWidth="1"/>
    <col min="10504" max="10504" width="10.28515625" style="128" bestFit="1" customWidth="1"/>
    <col min="10505" max="10505" width="8.7109375" style="128" bestFit="1" customWidth="1"/>
    <col min="10506" max="10506" width="10.140625" style="128" bestFit="1" customWidth="1"/>
    <col min="10507" max="10507" width="8.7109375" style="128" bestFit="1" customWidth="1"/>
    <col min="10508" max="10508" width="10.28515625" style="128" bestFit="1" customWidth="1"/>
    <col min="10509" max="10509" width="9.7109375" style="128" bestFit="1" customWidth="1"/>
    <col min="10510" max="10510" width="11.28515625" style="128" bestFit="1" customWidth="1"/>
    <col min="10511" max="10511" width="9.7109375" style="128" bestFit="1" customWidth="1"/>
    <col min="10512" max="10512" width="10.28515625" style="128" bestFit="1" customWidth="1"/>
    <col min="10513" max="10513" width="8.7109375" style="128" bestFit="1" customWidth="1"/>
    <col min="10514" max="10514" width="10.140625" style="128" bestFit="1" customWidth="1"/>
    <col min="10515" max="10515" width="8.7109375" style="128" bestFit="1" customWidth="1"/>
    <col min="10516" max="10516" width="10.28515625" style="128" bestFit="1" customWidth="1"/>
    <col min="10517" max="10517" width="8.7109375" style="128" bestFit="1" customWidth="1"/>
    <col min="10518" max="10518" width="11.28515625" style="128" customWidth="1"/>
    <col min="10519" max="10519" width="10.140625" style="128" bestFit="1" customWidth="1"/>
    <col min="10520" max="10751" width="11.42578125" style="128"/>
    <col min="10752" max="10752" width="19.85546875" style="128" customWidth="1"/>
    <col min="10753" max="10753" width="8.7109375" style="128" bestFit="1" customWidth="1"/>
    <col min="10754" max="10754" width="12.85546875" style="128" bestFit="1" customWidth="1"/>
    <col min="10755" max="10755" width="8.7109375" style="128" bestFit="1" customWidth="1"/>
    <col min="10756" max="10756" width="11.28515625" style="128" bestFit="1" customWidth="1"/>
    <col min="10757" max="10757" width="8.7109375" style="128" bestFit="1" customWidth="1"/>
    <col min="10758" max="10758" width="11.28515625" style="128" bestFit="1" customWidth="1"/>
    <col min="10759" max="10759" width="8.7109375" style="128" bestFit="1" customWidth="1"/>
    <col min="10760" max="10760" width="10.28515625" style="128" bestFit="1" customWidth="1"/>
    <col min="10761" max="10761" width="8.7109375" style="128" bestFit="1" customWidth="1"/>
    <col min="10762" max="10762" width="10.140625" style="128" bestFit="1" customWidth="1"/>
    <col min="10763" max="10763" width="8.7109375" style="128" bestFit="1" customWidth="1"/>
    <col min="10764" max="10764" width="10.28515625" style="128" bestFit="1" customWidth="1"/>
    <col min="10765" max="10765" width="9.7109375" style="128" bestFit="1" customWidth="1"/>
    <col min="10766" max="10766" width="11.28515625" style="128" bestFit="1" customWidth="1"/>
    <col min="10767" max="10767" width="9.7109375" style="128" bestFit="1" customWidth="1"/>
    <col min="10768" max="10768" width="10.28515625" style="128" bestFit="1" customWidth="1"/>
    <col min="10769" max="10769" width="8.7109375" style="128" bestFit="1" customWidth="1"/>
    <col min="10770" max="10770" width="10.140625" style="128" bestFit="1" customWidth="1"/>
    <col min="10771" max="10771" width="8.7109375" style="128" bestFit="1" customWidth="1"/>
    <col min="10772" max="10772" width="10.28515625" style="128" bestFit="1" customWidth="1"/>
    <col min="10773" max="10773" width="8.7109375" style="128" bestFit="1" customWidth="1"/>
    <col min="10774" max="10774" width="11.28515625" style="128" customWidth="1"/>
    <col min="10775" max="10775" width="10.140625" style="128" bestFit="1" customWidth="1"/>
    <col min="10776" max="11007" width="11.42578125" style="128"/>
    <col min="11008" max="11008" width="19.85546875" style="128" customWidth="1"/>
    <col min="11009" max="11009" width="8.7109375" style="128" bestFit="1" customWidth="1"/>
    <col min="11010" max="11010" width="12.85546875" style="128" bestFit="1" customWidth="1"/>
    <col min="11011" max="11011" width="8.7109375" style="128" bestFit="1" customWidth="1"/>
    <col min="11012" max="11012" width="11.28515625" style="128" bestFit="1" customWidth="1"/>
    <col min="11013" max="11013" width="8.7109375" style="128" bestFit="1" customWidth="1"/>
    <col min="11014" max="11014" width="11.28515625" style="128" bestFit="1" customWidth="1"/>
    <col min="11015" max="11015" width="8.7109375" style="128" bestFit="1" customWidth="1"/>
    <col min="11016" max="11016" width="10.28515625" style="128" bestFit="1" customWidth="1"/>
    <col min="11017" max="11017" width="8.7109375" style="128" bestFit="1" customWidth="1"/>
    <col min="11018" max="11018" width="10.140625" style="128" bestFit="1" customWidth="1"/>
    <col min="11019" max="11019" width="8.7109375" style="128" bestFit="1" customWidth="1"/>
    <col min="11020" max="11020" width="10.28515625" style="128" bestFit="1" customWidth="1"/>
    <col min="11021" max="11021" width="9.7109375" style="128" bestFit="1" customWidth="1"/>
    <col min="11022" max="11022" width="11.28515625" style="128" bestFit="1" customWidth="1"/>
    <col min="11023" max="11023" width="9.7109375" style="128" bestFit="1" customWidth="1"/>
    <col min="11024" max="11024" width="10.28515625" style="128" bestFit="1" customWidth="1"/>
    <col min="11025" max="11025" width="8.7109375" style="128" bestFit="1" customWidth="1"/>
    <col min="11026" max="11026" width="10.140625" style="128" bestFit="1" customWidth="1"/>
    <col min="11027" max="11027" width="8.7109375" style="128" bestFit="1" customWidth="1"/>
    <col min="11028" max="11028" width="10.28515625" style="128" bestFit="1" customWidth="1"/>
    <col min="11029" max="11029" width="8.7109375" style="128" bestFit="1" customWidth="1"/>
    <col min="11030" max="11030" width="11.28515625" style="128" customWidth="1"/>
    <col min="11031" max="11031" width="10.140625" style="128" bestFit="1" customWidth="1"/>
    <col min="11032" max="11263" width="11.42578125" style="128"/>
    <col min="11264" max="11264" width="19.85546875" style="128" customWidth="1"/>
    <col min="11265" max="11265" width="8.7109375" style="128" bestFit="1" customWidth="1"/>
    <col min="11266" max="11266" width="12.85546875" style="128" bestFit="1" customWidth="1"/>
    <col min="11267" max="11267" width="8.7109375" style="128" bestFit="1" customWidth="1"/>
    <col min="11268" max="11268" width="11.28515625" style="128" bestFit="1" customWidth="1"/>
    <col min="11269" max="11269" width="8.7109375" style="128" bestFit="1" customWidth="1"/>
    <col min="11270" max="11270" width="11.28515625" style="128" bestFit="1" customWidth="1"/>
    <col min="11271" max="11271" width="8.7109375" style="128" bestFit="1" customWidth="1"/>
    <col min="11272" max="11272" width="10.28515625" style="128" bestFit="1" customWidth="1"/>
    <col min="11273" max="11273" width="8.7109375" style="128" bestFit="1" customWidth="1"/>
    <col min="11274" max="11274" width="10.140625" style="128" bestFit="1" customWidth="1"/>
    <col min="11275" max="11275" width="8.7109375" style="128" bestFit="1" customWidth="1"/>
    <col min="11276" max="11276" width="10.28515625" style="128" bestFit="1" customWidth="1"/>
    <col min="11277" max="11277" width="9.7109375" style="128" bestFit="1" customWidth="1"/>
    <col min="11278" max="11278" width="11.28515625" style="128" bestFit="1" customWidth="1"/>
    <col min="11279" max="11279" width="9.7109375" style="128" bestFit="1" customWidth="1"/>
    <col min="11280" max="11280" width="10.28515625" style="128" bestFit="1" customWidth="1"/>
    <col min="11281" max="11281" width="8.7109375" style="128" bestFit="1" customWidth="1"/>
    <col min="11282" max="11282" width="10.140625" style="128" bestFit="1" customWidth="1"/>
    <col min="11283" max="11283" width="8.7109375" style="128" bestFit="1" customWidth="1"/>
    <col min="11284" max="11284" width="10.28515625" style="128" bestFit="1" customWidth="1"/>
    <col min="11285" max="11285" width="8.7109375" style="128" bestFit="1" customWidth="1"/>
    <col min="11286" max="11286" width="11.28515625" style="128" customWidth="1"/>
    <col min="11287" max="11287" width="10.140625" style="128" bestFit="1" customWidth="1"/>
    <col min="11288" max="11519" width="11.42578125" style="128"/>
    <col min="11520" max="11520" width="19.85546875" style="128" customWidth="1"/>
    <col min="11521" max="11521" width="8.7109375" style="128" bestFit="1" customWidth="1"/>
    <col min="11522" max="11522" width="12.85546875" style="128" bestFit="1" customWidth="1"/>
    <col min="11523" max="11523" width="8.7109375" style="128" bestFit="1" customWidth="1"/>
    <col min="11524" max="11524" width="11.28515625" style="128" bestFit="1" customWidth="1"/>
    <col min="11525" max="11525" width="8.7109375" style="128" bestFit="1" customWidth="1"/>
    <col min="11526" max="11526" width="11.28515625" style="128" bestFit="1" customWidth="1"/>
    <col min="11527" max="11527" width="8.7109375" style="128" bestFit="1" customWidth="1"/>
    <col min="11528" max="11528" width="10.28515625" style="128" bestFit="1" customWidth="1"/>
    <col min="11529" max="11529" width="8.7109375" style="128" bestFit="1" customWidth="1"/>
    <col min="11530" max="11530" width="10.140625" style="128" bestFit="1" customWidth="1"/>
    <col min="11531" max="11531" width="8.7109375" style="128" bestFit="1" customWidth="1"/>
    <col min="11532" max="11532" width="10.28515625" style="128" bestFit="1" customWidth="1"/>
    <col min="11533" max="11533" width="9.7109375" style="128" bestFit="1" customWidth="1"/>
    <col min="11534" max="11534" width="11.28515625" style="128" bestFit="1" customWidth="1"/>
    <col min="11535" max="11535" width="9.7109375" style="128" bestFit="1" customWidth="1"/>
    <col min="11536" max="11536" width="10.28515625" style="128" bestFit="1" customWidth="1"/>
    <col min="11537" max="11537" width="8.7109375" style="128" bestFit="1" customWidth="1"/>
    <col min="11538" max="11538" width="10.140625" style="128" bestFit="1" customWidth="1"/>
    <col min="11539" max="11539" width="8.7109375" style="128" bestFit="1" customWidth="1"/>
    <col min="11540" max="11540" width="10.28515625" style="128" bestFit="1" customWidth="1"/>
    <col min="11541" max="11541" width="8.7109375" style="128" bestFit="1" customWidth="1"/>
    <col min="11542" max="11542" width="11.28515625" style="128" customWidth="1"/>
    <col min="11543" max="11543" width="10.140625" style="128" bestFit="1" customWidth="1"/>
    <col min="11544" max="11775" width="11.42578125" style="128"/>
    <col min="11776" max="11776" width="19.85546875" style="128" customWidth="1"/>
    <col min="11777" max="11777" width="8.7109375" style="128" bestFit="1" customWidth="1"/>
    <col min="11778" max="11778" width="12.85546875" style="128" bestFit="1" customWidth="1"/>
    <col min="11779" max="11779" width="8.7109375" style="128" bestFit="1" customWidth="1"/>
    <col min="11780" max="11780" width="11.28515625" style="128" bestFit="1" customWidth="1"/>
    <col min="11781" max="11781" width="8.7109375" style="128" bestFit="1" customWidth="1"/>
    <col min="11782" max="11782" width="11.28515625" style="128" bestFit="1" customWidth="1"/>
    <col min="11783" max="11783" width="8.7109375" style="128" bestFit="1" customWidth="1"/>
    <col min="11784" max="11784" width="10.28515625" style="128" bestFit="1" customWidth="1"/>
    <col min="11785" max="11785" width="8.7109375" style="128" bestFit="1" customWidth="1"/>
    <col min="11786" max="11786" width="10.140625" style="128" bestFit="1" customWidth="1"/>
    <col min="11787" max="11787" width="8.7109375" style="128" bestFit="1" customWidth="1"/>
    <col min="11788" max="11788" width="10.28515625" style="128" bestFit="1" customWidth="1"/>
    <col min="11789" max="11789" width="9.7109375" style="128" bestFit="1" customWidth="1"/>
    <col min="11790" max="11790" width="11.28515625" style="128" bestFit="1" customWidth="1"/>
    <col min="11791" max="11791" width="9.7109375" style="128" bestFit="1" customWidth="1"/>
    <col min="11792" max="11792" width="10.28515625" style="128" bestFit="1" customWidth="1"/>
    <col min="11793" max="11793" width="8.7109375" style="128" bestFit="1" customWidth="1"/>
    <col min="11794" max="11794" width="10.140625" style="128" bestFit="1" customWidth="1"/>
    <col min="11795" max="11795" width="8.7109375" style="128" bestFit="1" customWidth="1"/>
    <col min="11796" max="11796" width="10.28515625" style="128" bestFit="1" customWidth="1"/>
    <col min="11797" max="11797" width="8.7109375" style="128" bestFit="1" customWidth="1"/>
    <col min="11798" max="11798" width="11.28515625" style="128" customWidth="1"/>
    <col min="11799" max="11799" width="10.140625" style="128" bestFit="1" customWidth="1"/>
    <col min="11800" max="12031" width="11.42578125" style="128"/>
    <col min="12032" max="12032" width="19.85546875" style="128" customWidth="1"/>
    <col min="12033" max="12033" width="8.7109375" style="128" bestFit="1" customWidth="1"/>
    <col min="12034" max="12034" width="12.85546875" style="128" bestFit="1" customWidth="1"/>
    <col min="12035" max="12035" width="8.7109375" style="128" bestFit="1" customWidth="1"/>
    <col min="12036" max="12036" width="11.28515625" style="128" bestFit="1" customWidth="1"/>
    <col min="12037" max="12037" width="8.7109375" style="128" bestFit="1" customWidth="1"/>
    <col min="12038" max="12038" width="11.28515625" style="128" bestFit="1" customWidth="1"/>
    <col min="12039" max="12039" width="8.7109375" style="128" bestFit="1" customWidth="1"/>
    <col min="12040" max="12040" width="10.28515625" style="128" bestFit="1" customWidth="1"/>
    <col min="12041" max="12041" width="8.7109375" style="128" bestFit="1" customWidth="1"/>
    <col min="12042" max="12042" width="10.140625" style="128" bestFit="1" customWidth="1"/>
    <col min="12043" max="12043" width="8.7109375" style="128" bestFit="1" customWidth="1"/>
    <col min="12044" max="12044" width="10.28515625" style="128" bestFit="1" customWidth="1"/>
    <col min="12045" max="12045" width="9.7109375" style="128" bestFit="1" customWidth="1"/>
    <col min="12046" max="12046" width="11.28515625" style="128" bestFit="1" customWidth="1"/>
    <col min="12047" max="12047" width="9.7109375" style="128" bestFit="1" customWidth="1"/>
    <col min="12048" max="12048" width="10.28515625" style="128" bestFit="1" customWidth="1"/>
    <col min="12049" max="12049" width="8.7109375" style="128" bestFit="1" customWidth="1"/>
    <col min="12050" max="12050" width="10.140625" style="128" bestFit="1" customWidth="1"/>
    <col min="12051" max="12051" width="8.7109375" style="128" bestFit="1" customWidth="1"/>
    <col min="12052" max="12052" width="10.28515625" style="128" bestFit="1" customWidth="1"/>
    <col min="12053" max="12053" width="8.7109375" style="128" bestFit="1" customWidth="1"/>
    <col min="12054" max="12054" width="11.28515625" style="128" customWidth="1"/>
    <col min="12055" max="12055" width="10.140625" style="128" bestFit="1" customWidth="1"/>
    <col min="12056" max="12287" width="11.42578125" style="128"/>
    <col min="12288" max="12288" width="19.85546875" style="128" customWidth="1"/>
    <col min="12289" max="12289" width="8.7109375" style="128" bestFit="1" customWidth="1"/>
    <col min="12290" max="12290" width="12.85546875" style="128" bestFit="1" customWidth="1"/>
    <col min="12291" max="12291" width="8.7109375" style="128" bestFit="1" customWidth="1"/>
    <col min="12292" max="12292" width="11.28515625" style="128" bestFit="1" customWidth="1"/>
    <col min="12293" max="12293" width="8.7109375" style="128" bestFit="1" customWidth="1"/>
    <col min="12294" max="12294" width="11.28515625" style="128" bestFit="1" customWidth="1"/>
    <col min="12295" max="12295" width="8.7109375" style="128" bestFit="1" customWidth="1"/>
    <col min="12296" max="12296" width="10.28515625" style="128" bestFit="1" customWidth="1"/>
    <col min="12297" max="12297" width="8.7109375" style="128" bestFit="1" customWidth="1"/>
    <col min="12298" max="12298" width="10.140625" style="128" bestFit="1" customWidth="1"/>
    <col min="12299" max="12299" width="8.7109375" style="128" bestFit="1" customWidth="1"/>
    <col min="12300" max="12300" width="10.28515625" style="128" bestFit="1" customWidth="1"/>
    <col min="12301" max="12301" width="9.7109375" style="128" bestFit="1" customWidth="1"/>
    <col min="12302" max="12302" width="11.28515625" style="128" bestFit="1" customWidth="1"/>
    <col min="12303" max="12303" width="9.7109375" style="128" bestFit="1" customWidth="1"/>
    <col min="12304" max="12304" width="10.28515625" style="128" bestFit="1" customWidth="1"/>
    <col min="12305" max="12305" width="8.7109375" style="128" bestFit="1" customWidth="1"/>
    <col min="12306" max="12306" width="10.140625" style="128" bestFit="1" customWidth="1"/>
    <col min="12307" max="12307" width="8.7109375" style="128" bestFit="1" customWidth="1"/>
    <col min="12308" max="12308" width="10.28515625" style="128" bestFit="1" customWidth="1"/>
    <col min="12309" max="12309" width="8.7109375" style="128" bestFit="1" customWidth="1"/>
    <col min="12310" max="12310" width="11.28515625" style="128" customWidth="1"/>
    <col min="12311" max="12311" width="10.140625" style="128" bestFit="1" customWidth="1"/>
    <col min="12312" max="12543" width="11.42578125" style="128"/>
    <col min="12544" max="12544" width="19.85546875" style="128" customWidth="1"/>
    <col min="12545" max="12545" width="8.7109375" style="128" bestFit="1" customWidth="1"/>
    <col min="12546" max="12546" width="12.85546875" style="128" bestFit="1" customWidth="1"/>
    <col min="12547" max="12547" width="8.7109375" style="128" bestFit="1" customWidth="1"/>
    <col min="12548" max="12548" width="11.28515625" style="128" bestFit="1" customWidth="1"/>
    <col min="12549" max="12549" width="8.7109375" style="128" bestFit="1" customWidth="1"/>
    <col min="12550" max="12550" width="11.28515625" style="128" bestFit="1" customWidth="1"/>
    <col min="12551" max="12551" width="8.7109375" style="128" bestFit="1" customWidth="1"/>
    <col min="12552" max="12552" width="10.28515625" style="128" bestFit="1" customWidth="1"/>
    <col min="12553" max="12553" width="8.7109375" style="128" bestFit="1" customWidth="1"/>
    <col min="12554" max="12554" width="10.140625" style="128" bestFit="1" customWidth="1"/>
    <col min="12555" max="12555" width="8.7109375" style="128" bestFit="1" customWidth="1"/>
    <col min="12556" max="12556" width="10.28515625" style="128" bestFit="1" customWidth="1"/>
    <col min="12557" max="12557" width="9.7109375" style="128" bestFit="1" customWidth="1"/>
    <col min="12558" max="12558" width="11.28515625" style="128" bestFit="1" customWidth="1"/>
    <col min="12559" max="12559" width="9.7109375" style="128" bestFit="1" customWidth="1"/>
    <col min="12560" max="12560" width="10.28515625" style="128" bestFit="1" customWidth="1"/>
    <col min="12561" max="12561" width="8.7109375" style="128" bestFit="1" customWidth="1"/>
    <col min="12562" max="12562" width="10.140625" style="128" bestFit="1" customWidth="1"/>
    <col min="12563" max="12563" width="8.7109375" style="128" bestFit="1" customWidth="1"/>
    <col min="12564" max="12564" width="10.28515625" style="128" bestFit="1" customWidth="1"/>
    <col min="12565" max="12565" width="8.7109375" style="128" bestFit="1" customWidth="1"/>
    <col min="12566" max="12566" width="11.28515625" style="128" customWidth="1"/>
    <col min="12567" max="12567" width="10.140625" style="128" bestFit="1" customWidth="1"/>
    <col min="12568" max="12799" width="11.42578125" style="128"/>
    <col min="12800" max="12800" width="19.85546875" style="128" customWidth="1"/>
    <col min="12801" max="12801" width="8.7109375" style="128" bestFit="1" customWidth="1"/>
    <col min="12802" max="12802" width="12.85546875" style="128" bestFit="1" customWidth="1"/>
    <col min="12803" max="12803" width="8.7109375" style="128" bestFit="1" customWidth="1"/>
    <col min="12804" max="12804" width="11.28515625" style="128" bestFit="1" customWidth="1"/>
    <col min="12805" max="12805" width="8.7109375" style="128" bestFit="1" customWidth="1"/>
    <col min="12806" max="12806" width="11.28515625" style="128" bestFit="1" customWidth="1"/>
    <col min="12807" max="12807" width="8.7109375" style="128" bestFit="1" customWidth="1"/>
    <col min="12808" max="12808" width="10.28515625" style="128" bestFit="1" customWidth="1"/>
    <col min="12809" max="12809" width="8.7109375" style="128" bestFit="1" customWidth="1"/>
    <col min="12810" max="12810" width="10.140625" style="128" bestFit="1" customWidth="1"/>
    <col min="12811" max="12811" width="8.7109375" style="128" bestFit="1" customWidth="1"/>
    <col min="12812" max="12812" width="10.28515625" style="128" bestFit="1" customWidth="1"/>
    <col min="12813" max="12813" width="9.7109375" style="128" bestFit="1" customWidth="1"/>
    <col min="12814" max="12814" width="11.28515625" style="128" bestFit="1" customWidth="1"/>
    <col min="12815" max="12815" width="9.7109375" style="128" bestFit="1" customWidth="1"/>
    <col min="12816" max="12816" width="10.28515625" style="128" bestFit="1" customWidth="1"/>
    <col min="12817" max="12817" width="8.7109375" style="128" bestFit="1" customWidth="1"/>
    <col min="12818" max="12818" width="10.140625" style="128" bestFit="1" customWidth="1"/>
    <col min="12819" max="12819" width="8.7109375" style="128" bestFit="1" customWidth="1"/>
    <col min="12820" max="12820" width="10.28515625" style="128" bestFit="1" customWidth="1"/>
    <col min="12821" max="12821" width="8.7109375" style="128" bestFit="1" customWidth="1"/>
    <col min="12822" max="12822" width="11.28515625" style="128" customWidth="1"/>
    <col min="12823" max="12823" width="10.140625" style="128" bestFit="1" customWidth="1"/>
    <col min="12824" max="13055" width="11.42578125" style="128"/>
    <col min="13056" max="13056" width="19.85546875" style="128" customWidth="1"/>
    <col min="13057" max="13057" width="8.7109375" style="128" bestFit="1" customWidth="1"/>
    <col min="13058" max="13058" width="12.85546875" style="128" bestFit="1" customWidth="1"/>
    <col min="13059" max="13059" width="8.7109375" style="128" bestFit="1" customWidth="1"/>
    <col min="13060" max="13060" width="11.28515625" style="128" bestFit="1" customWidth="1"/>
    <col min="13061" max="13061" width="8.7109375" style="128" bestFit="1" customWidth="1"/>
    <col min="13062" max="13062" width="11.28515625" style="128" bestFit="1" customWidth="1"/>
    <col min="13063" max="13063" width="8.7109375" style="128" bestFit="1" customWidth="1"/>
    <col min="13064" max="13064" width="10.28515625" style="128" bestFit="1" customWidth="1"/>
    <col min="13065" max="13065" width="8.7109375" style="128" bestFit="1" customWidth="1"/>
    <col min="13066" max="13066" width="10.140625" style="128" bestFit="1" customWidth="1"/>
    <col min="13067" max="13067" width="8.7109375" style="128" bestFit="1" customWidth="1"/>
    <col min="13068" max="13068" width="10.28515625" style="128" bestFit="1" customWidth="1"/>
    <col min="13069" max="13069" width="9.7109375" style="128" bestFit="1" customWidth="1"/>
    <col min="13070" max="13070" width="11.28515625" style="128" bestFit="1" customWidth="1"/>
    <col min="13071" max="13071" width="9.7109375" style="128" bestFit="1" customWidth="1"/>
    <col min="13072" max="13072" width="10.28515625" style="128" bestFit="1" customWidth="1"/>
    <col min="13073" max="13073" width="8.7109375" style="128" bestFit="1" customWidth="1"/>
    <col min="13074" max="13074" width="10.140625" style="128" bestFit="1" customWidth="1"/>
    <col min="13075" max="13075" width="8.7109375" style="128" bestFit="1" customWidth="1"/>
    <col min="13076" max="13076" width="10.28515625" style="128" bestFit="1" customWidth="1"/>
    <col min="13077" max="13077" width="8.7109375" style="128" bestFit="1" customWidth="1"/>
    <col min="13078" max="13078" width="11.28515625" style="128" customWidth="1"/>
    <col min="13079" max="13079" width="10.140625" style="128" bestFit="1" customWidth="1"/>
    <col min="13080" max="13311" width="11.42578125" style="128"/>
    <col min="13312" max="13312" width="19.85546875" style="128" customWidth="1"/>
    <col min="13313" max="13313" width="8.7109375" style="128" bestFit="1" customWidth="1"/>
    <col min="13314" max="13314" width="12.85546875" style="128" bestFit="1" customWidth="1"/>
    <col min="13315" max="13315" width="8.7109375" style="128" bestFit="1" customWidth="1"/>
    <col min="13316" max="13316" width="11.28515625" style="128" bestFit="1" customWidth="1"/>
    <col min="13317" max="13317" width="8.7109375" style="128" bestFit="1" customWidth="1"/>
    <col min="13318" max="13318" width="11.28515625" style="128" bestFit="1" customWidth="1"/>
    <col min="13319" max="13319" width="8.7109375" style="128" bestFit="1" customWidth="1"/>
    <col min="13320" max="13320" width="10.28515625" style="128" bestFit="1" customWidth="1"/>
    <col min="13321" max="13321" width="8.7109375" style="128" bestFit="1" customWidth="1"/>
    <col min="13322" max="13322" width="10.140625" style="128" bestFit="1" customWidth="1"/>
    <col min="13323" max="13323" width="8.7109375" style="128" bestFit="1" customWidth="1"/>
    <col min="13324" max="13324" width="10.28515625" style="128" bestFit="1" customWidth="1"/>
    <col min="13325" max="13325" width="9.7109375" style="128" bestFit="1" customWidth="1"/>
    <col min="13326" max="13326" width="11.28515625" style="128" bestFit="1" customWidth="1"/>
    <col min="13327" max="13327" width="9.7109375" style="128" bestFit="1" customWidth="1"/>
    <col min="13328" max="13328" width="10.28515625" style="128" bestFit="1" customWidth="1"/>
    <col min="13329" max="13329" width="8.7109375" style="128" bestFit="1" customWidth="1"/>
    <col min="13330" max="13330" width="10.140625" style="128" bestFit="1" customWidth="1"/>
    <col min="13331" max="13331" width="8.7109375" style="128" bestFit="1" customWidth="1"/>
    <col min="13332" max="13332" width="10.28515625" style="128" bestFit="1" customWidth="1"/>
    <col min="13333" max="13333" width="8.7109375" style="128" bestFit="1" customWidth="1"/>
    <col min="13334" max="13334" width="11.28515625" style="128" customWidth="1"/>
    <col min="13335" max="13335" width="10.140625" style="128" bestFit="1" customWidth="1"/>
    <col min="13336" max="13567" width="11.42578125" style="128"/>
    <col min="13568" max="13568" width="19.85546875" style="128" customWidth="1"/>
    <col min="13569" max="13569" width="8.7109375" style="128" bestFit="1" customWidth="1"/>
    <col min="13570" max="13570" width="12.85546875" style="128" bestFit="1" customWidth="1"/>
    <col min="13571" max="13571" width="8.7109375" style="128" bestFit="1" customWidth="1"/>
    <col min="13572" max="13572" width="11.28515625" style="128" bestFit="1" customWidth="1"/>
    <col min="13573" max="13573" width="8.7109375" style="128" bestFit="1" customWidth="1"/>
    <col min="13574" max="13574" width="11.28515625" style="128" bestFit="1" customWidth="1"/>
    <col min="13575" max="13575" width="8.7109375" style="128" bestFit="1" customWidth="1"/>
    <col min="13576" max="13576" width="10.28515625" style="128" bestFit="1" customWidth="1"/>
    <col min="13577" max="13577" width="8.7109375" style="128" bestFit="1" customWidth="1"/>
    <col min="13578" max="13578" width="10.140625" style="128" bestFit="1" customWidth="1"/>
    <col min="13579" max="13579" width="8.7109375" style="128" bestFit="1" customWidth="1"/>
    <col min="13580" max="13580" width="10.28515625" style="128" bestFit="1" customWidth="1"/>
    <col min="13581" max="13581" width="9.7109375" style="128" bestFit="1" customWidth="1"/>
    <col min="13582" max="13582" width="11.28515625" style="128" bestFit="1" customWidth="1"/>
    <col min="13583" max="13583" width="9.7109375" style="128" bestFit="1" customWidth="1"/>
    <col min="13584" max="13584" width="10.28515625" style="128" bestFit="1" customWidth="1"/>
    <col min="13585" max="13585" width="8.7109375" style="128" bestFit="1" customWidth="1"/>
    <col min="13586" max="13586" width="10.140625" style="128" bestFit="1" customWidth="1"/>
    <col min="13587" max="13587" width="8.7109375" style="128" bestFit="1" customWidth="1"/>
    <col min="13588" max="13588" width="10.28515625" style="128" bestFit="1" customWidth="1"/>
    <col min="13589" max="13589" width="8.7109375" style="128" bestFit="1" customWidth="1"/>
    <col min="13590" max="13590" width="11.28515625" style="128" customWidth="1"/>
    <col min="13591" max="13591" width="10.140625" style="128" bestFit="1" customWidth="1"/>
    <col min="13592" max="13823" width="11.42578125" style="128"/>
    <col min="13824" max="13824" width="19.85546875" style="128" customWidth="1"/>
    <col min="13825" max="13825" width="8.7109375" style="128" bestFit="1" customWidth="1"/>
    <col min="13826" max="13826" width="12.85546875" style="128" bestFit="1" customWidth="1"/>
    <col min="13827" max="13827" width="8.7109375" style="128" bestFit="1" customWidth="1"/>
    <col min="13828" max="13828" width="11.28515625" style="128" bestFit="1" customWidth="1"/>
    <col min="13829" max="13829" width="8.7109375" style="128" bestFit="1" customWidth="1"/>
    <col min="13830" max="13830" width="11.28515625" style="128" bestFit="1" customWidth="1"/>
    <col min="13831" max="13831" width="8.7109375" style="128" bestFit="1" customWidth="1"/>
    <col min="13832" max="13832" width="10.28515625" style="128" bestFit="1" customWidth="1"/>
    <col min="13833" max="13833" width="8.7109375" style="128" bestFit="1" customWidth="1"/>
    <col min="13834" max="13834" width="10.140625" style="128" bestFit="1" customWidth="1"/>
    <col min="13835" max="13835" width="8.7109375" style="128" bestFit="1" customWidth="1"/>
    <col min="13836" max="13836" width="10.28515625" style="128" bestFit="1" customWidth="1"/>
    <col min="13837" max="13837" width="9.7109375" style="128" bestFit="1" customWidth="1"/>
    <col min="13838" max="13838" width="11.28515625" style="128" bestFit="1" customWidth="1"/>
    <col min="13839" max="13839" width="9.7109375" style="128" bestFit="1" customWidth="1"/>
    <col min="13840" max="13840" width="10.28515625" style="128" bestFit="1" customWidth="1"/>
    <col min="13841" max="13841" width="8.7109375" style="128" bestFit="1" customWidth="1"/>
    <col min="13842" max="13842" width="10.140625" style="128" bestFit="1" customWidth="1"/>
    <col min="13843" max="13843" width="8.7109375" style="128" bestFit="1" customWidth="1"/>
    <col min="13844" max="13844" width="10.28515625" style="128" bestFit="1" customWidth="1"/>
    <col min="13845" max="13845" width="8.7109375" style="128" bestFit="1" customWidth="1"/>
    <col min="13846" max="13846" width="11.28515625" style="128" customWidth="1"/>
    <col min="13847" max="13847" width="10.140625" style="128" bestFit="1" customWidth="1"/>
    <col min="13848" max="14079" width="11.42578125" style="128"/>
    <col min="14080" max="14080" width="19.85546875" style="128" customWidth="1"/>
    <col min="14081" max="14081" width="8.7109375" style="128" bestFit="1" customWidth="1"/>
    <col min="14082" max="14082" width="12.85546875" style="128" bestFit="1" customWidth="1"/>
    <col min="14083" max="14083" width="8.7109375" style="128" bestFit="1" customWidth="1"/>
    <col min="14084" max="14084" width="11.28515625" style="128" bestFit="1" customWidth="1"/>
    <col min="14085" max="14085" width="8.7109375" style="128" bestFit="1" customWidth="1"/>
    <col min="14086" max="14086" width="11.28515625" style="128" bestFit="1" customWidth="1"/>
    <col min="14087" max="14087" width="8.7109375" style="128" bestFit="1" customWidth="1"/>
    <col min="14088" max="14088" width="10.28515625" style="128" bestFit="1" customWidth="1"/>
    <col min="14089" max="14089" width="8.7109375" style="128" bestFit="1" customWidth="1"/>
    <col min="14090" max="14090" width="10.140625" style="128" bestFit="1" customWidth="1"/>
    <col min="14091" max="14091" width="8.7109375" style="128" bestFit="1" customWidth="1"/>
    <col min="14092" max="14092" width="10.28515625" style="128" bestFit="1" customWidth="1"/>
    <col min="14093" max="14093" width="9.7109375" style="128" bestFit="1" customWidth="1"/>
    <col min="14094" max="14094" width="11.28515625" style="128" bestFit="1" customWidth="1"/>
    <col min="14095" max="14095" width="9.7109375" style="128" bestFit="1" customWidth="1"/>
    <col min="14096" max="14096" width="10.28515625" style="128" bestFit="1" customWidth="1"/>
    <col min="14097" max="14097" width="8.7109375" style="128" bestFit="1" customWidth="1"/>
    <col min="14098" max="14098" width="10.140625" style="128" bestFit="1" customWidth="1"/>
    <col min="14099" max="14099" width="8.7109375" style="128" bestFit="1" customWidth="1"/>
    <col min="14100" max="14100" width="10.28515625" style="128" bestFit="1" customWidth="1"/>
    <col min="14101" max="14101" width="8.7109375" style="128" bestFit="1" customWidth="1"/>
    <col min="14102" max="14102" width="11.28515625" style="128" customWidth="1"/>
    <col min="14103" max="14103" width="10.140625" style="128" bestFit="1" customWidth="1"/>
    <col min="14104" max="14335" width="11.42578125" style="128"/>
    <col min="14336" max="14336" width="19.85546875" style="128" customWidth="1"/>
    <col min="14337" max="14337" width="8.7109375" style="128" bestFit="1" customWidth="1"/>
    <col min="14338" max="14338" width="12.85546875" style="128" bestFit="1" customWidth="1"/>
    <col min="14339" max="14339" width="8.7109375" style="128" bestFit="1" customWidth="1"/>
    <col min="14340" max="14340" width="11.28515625" style="128" bestFit="1" customWidth="1"/>
    <col min="14341" max="14341" width="8.7109375" style="128" bestFit="1" customWidth="1"/>
    <col min="14342" max="14342" width="11.28515625" style="128" bestFit="1" customWidth="1"/>
    <col min="14343" max="14343" width="8.7109375" style="128" bestFit="1" customWidth="1"/>
    <col min="14344" max="14344" width="10.28515625" style="128" bestFit="1" customWidth="1"/>
    <col min="14345" max="14345" width="8.7109375" style="128" bestFit="1" customWidth="1"/>
    <col min="14346" max="14346" width="10.140625" style="128" bestFit="1" customWidth="1"/>
    <col min="14347" max="14347" width="8.7109375" style="128" bestFit="1" customWidth="1"/>
    <col min="14348" max="14348" width="10.28515625" style="128" bestFit="1" customWidth="1"/>
    <col min="14349" max="14349" width="9.7109375" style="128" bestFit="1" customWidth="1"/>
    <col min="14350" max="14350" width="11.28515625" style="128" bestFit="1" customWidth="1"/>
    <col min="14351" max="14351" width="9.7109375" style="128" bestFit="1" customWidth="1"/>
    <col min="14352" max="14352" width="10.28515625" style="128" bestFit="1" customWidth="1"/>
    <col min="14353" max="14353" width="8.7109375" style="128" bestFit="1" customWidth="1"/>
    <col min="14354" max="14354" width="10.140625" style="128" bestFit="1" customWidth="1"/>
    <col min="14355" max="14355" width="8.7109375" style="128" bestFit="1" customWidth="1"/>
    <col min="14356" max="14356" width="10.28515625" style="128" bestFit="1" customWidth="1"/>
    <col min="14357" max="14357" width="8.7109375" style="128" bestFit="1" customWidth="1"/>
    <col min="14358" max="14358" width="11.28515625" style="128" customWidth="1"/>
    <col min="14359" max="14359" width="10.140625" style="128" bestFit="1" customWidth="1"/>
    <col min="14360" max="14591" width="11.42578125" style="128"/>
    <col min="14592" max="14592" width="19.85546875" style="128" customWidth="1"/>
    <col min="14593" max="14593" width="8.7109375" style="128" bestFit="1" customWidth="1"/>
    <col min="14594" max="14594" width="12.85546875" style="128" bestFit="1" customWidth="1"/>
    <col min="14595" max="14595" width="8.7109375" style="128" bestFit="1" customWidth="1"/>
    <col min="14596" max="14596" width="11.28515625" style="128" bestFit="1" customWidth="1"/>
    <col min="14597" max="14597" width="8.7109375" style="128" bestFit="1" customWidth="1"/>
    <col min="14598" max="14598" width="11.28515625" style="128" bestFit="1" customWidth="1"/>
    <col min="14599" max="14599" width="8.7109375" style="128" bestFit="1" customWidth="1"/>
    <col min="14600" max="14600" width="10.28515625" style="128" bestFit="1" customWidth="1"/>
    <col min="14601" max="14601" width="8.7109375" style="128" bestFit="1" customWidth="1"/>
    <col min="14602" max="14602" width="10.140625" style="128" bestFit="1" customWidth="1"/>
    <col min="14603" max="14603" width="8.7109375" style="128" bestFit="1" customWidth="1"/>
    <col min="14604" max="14604" width="10.28515625" style="128" bestFit="1" customWidth="1"/>
    <col min="14605" max="14605" width="9.7109375" style="128" bestFit="1" customWidth="1"/>
    <col min="14606" max="14606" width="11.28515625" style="128" bestFit="1" customWidth="1"/>
    <col min="14607" max="14607" width="9.7109375" style="128" bestFit="1" customWidth="1"/>
    <col min="14608" max="14608" width="10.28515625" style="128" bestFit="1" customWidth="1"/>
    <col min="14609" max="14609" width="8.7109375" style="128" bestFit="1" customWidth="1"/>
    <col min="14610" max="14610" width="10.140625" style="128" bestFit="1" customWidth="1"/>
    <col min="14611" max="14611" width="8.7109375" style="128" bestFit="1" customWidth="1"/>
    <col min="14612" max="14612" width="10.28515625" style="128" bestFit="1" customWidth="1"/>
    <col min="14613" max="14613" width="8.7109375" style="128" bestFit="1" customWidth="1"/>
    <col min="14614" max="14614" width="11.28515625" style="128" customWidth="1"/>
    <col min="14615" max="14615" width="10.140625" style="128" bestFit="1" customWidth="1"/>
    <col min="14616" max="14847" width="11.42578125" style="128"/>
    <col min="14848" max="14848" width="19.85546875" style="128" customWidth="1"/>
    <col min="14849" max="14849" width="8.7109375" style="128" bestFit="1" customWidth="1"/>
    <col min="14850" max="14850" width="12.85546875" style="128" bestFit="1" customWidth="1"/>
    <col min="14851" max="14851" width="8.7109375" style="128" bestFit="1" customWidth="1"/>
    <col min="14852" max="14852" width="11.28515625" style="128" bestFit="1" customWidth="1"/>
    <col min="14853" max="14853" width="8.7109375" style="128" bestFit="1" customWidth="1"/>
    <col min="14854" max="14854" width="11.28515625" style="128" bestFit="1" customWidth="1"/>
    <col min="14855" max="14855" width="8.7109375" style="128" bestFit="1" customWidth="1"/>
    <col min="14856" max="14856" width="10.28515625" style="128" bestFit="1" customWidth="1"/>
    <col min="14857" max="14857" width="8.7109375" style="128" bestFit="1" customWidth="1"/>
    <col min="14858" max="14858" width="10.140625" style="128" bestFit="1" customWidth="1"/>
    <col min="14859" max="14859" width="8.7109375" style="128" bestFit="1" customWidth="1"/>
    <col min="14860" max="14860" width="10.28515625" style="128" bestFit="1" customWidth="1"/>
    <col min="14861" max="14861" width="9.7109375" style="128" bestFit="1" customWidth="1"/>
    <col min="14862" max="14862" width="11.28515625" style="128" bestFit="1" customWidth="1"/>
    <col min="14863" max="14863" width="9.7109375" style="128" bestFit="1" customWidth="1"/>
    <col min="14864" max="14864" width="10.28515625" style="128" bestFit="1" customWidth="1"/>
    <col min="14865" max="14865" width="8.7109375" style="128" bestFit="1" customWidth="1"/>
    <col min="14866" max="14866" width="10.140625" style="128" bestFit="1" customWidth="1"/>
    <col min="14867" max="14867" width="8.7109375" style="128" bestFit="1" customWidth="1"/>
    <col min="14868" max="14868" width="10.28515625" style="128" bestFit="1" customWidth="1"/>
    <col min="14869" max="14869" width="8.7109375" style="128" bestFit="1" customWidth="1"/>
    <col min="14870" max="14870" width="11.28515625" style="128" customWidth="1"/>
    <col min="14871" max="14871" width="10.140625" style="128" bestFit="1" customWidth="1"/>
    <col min="14872" max="15103" width="11.42578125" style="128"/>
    <col min="15104" max="15104" width="19.85546875" style="128" customWidth="1"/>
    <col min="15105" max="15105" width="8.7109375" style="128" bestFit="1" customWidth="1"/>
    <col min="15106" max="15106" width="12.85546875" style="128" bestFit="1" customWidth="1"/>
    <col min="15107" max="15107" width="8.7109375" style="128" bestFit="1" customWidth="1"/>
    <col min="15108" max="15108" width="11.28515625" style="128" bestFit="1" customWidth="1"/>
    <col min="15109" max="15109" width="8.7109375" style="128" bestFit="1" customWidth="1"/>
    <col min="15110" max="15110" width="11.28515625" style="128" bestFit="1" customWidth="1"/>
    <col min="15111" max="15111" width="8.7109375" style="128" bestFit="1" customWidth="1"/>
    <col min="15112" max="15112" width="10.28515625" style="128" bestFit="1" customWidth="1"/>
    <col min="15113" max="15113" width="8.7109375" style="128" bestFit="1" customWidth="1"/>
    <col min="15114" max="15114" width="10.140625" style="128" bestFit="1" customWidth="1"/>
    <col min="15115" max="15115" width="8.7109375" style="128" bestFit="1" customWidth="1"/>
    <col min="15116" max="15116" width="10.28515625" style="128" bestFit="1" customWidth="1"/>
    <col min="15117" max="15117" width="9.7109375" style="128" bestFit="1" customWidth="1"/>
    <col min="15118" max="15118" width="11.28515625" style="128" bestFit="1" customWidth="1"/>
    <col min="15119" max="15119" width="9.7109375" style="128" bestFit="1" customWidth="1"/>
    <col min="15120" max="15120" width="10.28515625" style="128" bestFit="1" customWidth="1"/>
    <col min="15121" max="15121" width="8.7109375" style="128" bestFit="1" customWidth="1"/>
    <col min="15122" max="15122" width="10.140625" style="128" bestFit="1" customWidth="1"/>
    <col min="15123" max="15123" width="8.7109375" style="128" bestFit="1" customWidth="1"/>
    <col min="15124" max="15124" width="10.28515625" style="128" bestFit="1" customWidth="1"/>
    <col min="15125" max="15125" width="8.7109375" style="128" bestFit="1" customWidth="1"/>
    <col min="15126" max="15126" width="11.28515625" style="128" customWidth="1"/>
    <col min="15127" max="15127" width="10.140625" style="128" bestFit="1" customWidth="1"/>
    <col min="15128" max="15359" width="11.42578125" style="128"/>
    <col min="15360" max="15360" width="19.85546875" style="128" customWidth="1"/>
    <col min="15361" max="15361" width="8.7109375" style="128" bestFit="1" customWidth="1"/>
    <col min="15362" max="15362" width="12.85546875" style="128" bestFit="1" customWidth="1"/>
    <col min="15363" max="15363" width="8.7109375" style="128" bestFit="1" customWidth="1"/>
    <col min="15364" max="15364" width="11.28515625" style="128" bestFit="1" customWidth="1"/>
    <col min="15365" max="15365" width="8.7109375" style="128" bestFit="1" customWidth="1"/>
    <col min="15366" max="15366" width="11.28515625" style="128" bestFit="1" customWidth="1"/>
    <col min="15367" max="15367" width="8.7109375" style="128" bestFit="1" customWidth="1"/>
    <col min="15368" max="15368" width="10.28515625" style="128" bestFit="1" customWidth="1"/>
    <col min="15369" max="15369" width="8.7109375" style="128" bestFit="1" customWidth="1"/>
    <col min="15370" max="15370" width="10.140625" style="128" bestFit="1" customWidth="1"/>
    <col min="15371" max="15371" width="8.7109375" style="128" bestFit="1" customWidth="1"/>
    <col min="15372" max="15372" width="10.28515625" style="128" bestFit="1" customWidth="1"/>
    <col min="15373" max="15373" width="9.7109375" style="128" bestFit="1" customWidth="1"/>
    <col min="15374" max="15374" width="11.28515625" style="128" bestFit="1" customWidth="1"/>
    <col min="15375" max="15375" width="9.7109375" style="128" bestFit="1" customWidth="1"/>
    <col min="15376" max="15376" width="10.28515625" style="128" bestFit="1" customWidth="1"/>
    <col min="15377" max="15377" width="8.7109375" style="128" bestFit="1" customWidth="1"/>
    <col min="15378" max="15378" width="10.140625" style="128" bestFit="1" customWidth="1"/>
    <col min="15379" max="15379" width="8.7109375" style="128" bestFit="1" customWidth="1"/>
    <col min="15380" max="15380" width="10.28515625" style="128" bestFit="1" customWidth="1"/>
    <col min="15381" max="15381" width="8.7109375" style="128" bestFit="1" customWidth="1"/>
    <col min="15382" max="15382" width="11.28515625" style="128" customWidth="1"/>
    <col min="15383" max="15383" width="10.140625" style="128" bestFit="1" customWidth="1"/>
    <col min="15384" max="15615" width="11.42578125" style="128"/>
    <col min="15616" max="15616" width="19.85546875" style="128" customWidth="1"/>
    <col min="15617" max="15617" width="8.7109375" style="128" bestFit="1" customWidth="1"/>
    <col min="15618" max="15618" width="12.85546875" style="128" bestFit="1" customWidth="1"/>
    <col min="15619" max="15619" width="8.7109375" style="128" bestFit="1" customWidth="1"/>
    <col min="15620" max="15620" width="11.28515625" style="128" bestFit="1" customWidth="1"/>
    <col min="15621" max="15621" width="8.7109375" style="128" bestFit="1" customWidth="1"/>
    <col min="15622" max="15622" width="11.28515625" style="128" bestFit="1" customWidth="1"/>
    <col min="15623" max="15623" width="8.7109375" style="128" bestFit="1" customWidth="1"/>
    <col min="15624" max="15624" width="10.28515625" style="128" bestFit="1" customWidth="1"/>
    <col min="15625" max="15625" width="8.7109375" style="128" bestFit="1" customWidth="1"/>
    <col min="15626" max="15626" width="10.140625" style="128" bestFit="1" customWidth="1"/>
    <col min="15627" max="15627" width="8.7109375" style="128" bestFit="1" customWidth="1"/>
    <col min="15628" max="15628" width="10.28515625" style="128" bestFit="1" customWidth="1"/>
    <col min="15629" max="15629" width="9.7109375" style="128" bestFit="1" customWidth="1"/>
    <col min="15630" max="15630" width="11.28515625" style="128" bestFit="1" customWidth="1"/>
    <col min="15631" max="15631" width="9.7109375" style="128" bestFit="1" customWidth="1"/>
    <col min="15632" max="15632" width="10.28515625" style="128" bestFit="1" customWidth="1"/>
    <col min="15633" max="15633" width="8.7109375" style="128" bestFit="1" customWidth="1"/>
    <col min="15634" max="15634" width="10.140625" style="128" bestFit="1" customWidth="1"/>
    <col min="15635" max="15635" width="8.7109375" style="128" bestFit="1" customWidth="1"/>
    <col min="15636" max="15636" width="10.28515625" style="128" bestFit="1" customWidth="1"/>
    <col min="15637" max="15637" width="8.7109375" style="128" bestFit="1" customWidth="1"/>
    <col min="15638" max="15638" width="11.28515625" style="128" customWidth="1"/>
    <col min="15639" max="15639" width="10.140625" style="128" bestFit="1" customWidth="1"/>
    <col min="15640" max="15871" width="11.42578125" style="128"/>
    <col min="15872" max="15872" width="19.85546875" style="128" customWidth="1"/>
    <col min="15873" max="15873" width="8.7109375" style="128" bestFit="1" customWidth="1"/>
    <col min="15874" max="15874" width="12.85546875" style="128" bestFit="1" customWidth="1"/>
    <col min="15875" max="15875" width="8.7109375" style="128" bestFit="1" customWidth="1"/>
    <col min="15876" max="15876" width="11.28515625" style="128" bestFit="1" customWidth="1"/>
    <col min="15877" max="15877" width="8.7109375" style="128" bestFit="1" customWidth="1"/>
    <col min="15878" max="15878" width="11.28515625" style="128" bestFit="1" customWidth="1"/>
    <col min="15879" max="15879" width="8.7109375" style="128" bestFit="1" customWidth="1"/>
    <col min="15880" max="15880" width="10.28515625" style="128" bestFit="1" customWidth="1"/>
    <col min="15881" max="15881" width="8.7109375" style="128" bestFit="1" customWidth="1"/>
    <col min="15882" max="15882" width="10.140625" style="128" bestFit="1" customWidth="1"/>
    <col min="15883" max="15883" width="8.7109375" style="128" bestFit="1" customWidth="1"/>
    <col min="15884" max="15884" width="10.28515625" style="128" bestFit="1" customWidth="1"/>
    <col min="15885" max="15885" width="9.7109375" style="128" bestFit="1" customWidth="1"/>
    <col min="15886" max="15886" width="11.28515625" style="128" bestFit="1" customWidth="1"/>
    <col min="15887" max="15887" width="9.7109375" style="128" bestFit="1" customWidth="1"/>
    <col min="15888" max="15888" width="10.28515625" style="128" bestFit="1" customWidth="1"/>
    <col min="15889" max="15889" width="8.7109375" style="128" bestFit="1" customWidth="1"/>
    <col min="15890" max="15890" width="10.140625" style="128" bestFit="1" customWidth="1"/>
    <col min="15891" max="15891" width="8.7109375" style="128" bestFit="1" customWidth="1"/>
    <col min="15892" max="15892" width="10.28515625" style="128" bestFit="1" customWidth="1"/>
    <col min="15893" max="15893" width="8.7109375" style="128" bestFit="1" customWidth="1"/>
    <col min="15894" max="15894" width="11.28515625" style="128" customWidth="1"/>
    <col min="15895" max="15895" width="10.140625" style="128" bestFit="1" customWidth="1"/>
    <col min="15896" max="16127" width="11.42578125" style="128"/>
    <col min="16128" max="16128" width="19.85546875" style="128" customWidth="1"/>
    <col min="16129" max="16129" width="8.7109375" style="128" bestFit="1" customWidth="1"/>
    <col min="16130" max="16130" width="12.85546875" style="128" bestFit="1" customWidth="1"/>
    <col min="16131" max="16131" width="8.7109375" style="128" bestFit="1" customWidth="1"/>
    <col min="16132" max="16132" width="11.28515625" style="128" bestFit="1" customWidth="1"/>
    <col min="16133" max="16133" width="8.7109375" style="128" bestFit="1" customWidth="1"/>
    <col min="16134" max="16134" width="11.28515625" style="128" bestFit="1" customWidth="1"/>
    <col min="16135" max="16135" width="8.7109375" style="128" bestFit="1" customWidth="1"/>
    <col min="16136" max="16136" width="10.28515625" style="128" bestFit="1" customWidth="1"/>
    <col min="16137" max="16137" width="8.7109375" style="128" bestFit="1" customWidth="1"/>
    <col min="16138" max="16138" width="10.140625" style="128" bestFit="1" customWidth="1"/>
    <col min="16139" max="16139" width="8.7109375" style="128" bestFit="1" customWidth="1"/>
    <col min="16140" max="16140" width="10.28515625" style="128" bestFit="1" customWidth="1"/>
    <col min="16141" max="16141" width="9.7109375" style="128" bestFit="1" customWidth="1"/>
    <col min="16142" max="16142" width="11.28515625" style="128" bestFit="1" customWidth="1"/>
    <col min="16143" max="16143" width="9.7109375" style="128" bestFit="1" customWidth="1"/>
    <col min="16144" max="16144" width="10.28515625" style="128" bestFit="1" customWidth="1"/>
    <col min="16145" max="16145" width="8.7109375" style="128" bestFit="1" customWidth="1"/>
    <col min="16146" max="16146" width="10.140625" style="128" bestFit="1" customWidth="1"/>
    <col min="16147" max="16147" width="8.7109375" style="128" bestFit="1" customWidth="1"/>
    <col min="16148" max="16148" width="10.28515625" style="128" bestFit="1" customWidth="1"/>
    <col min="16149" max="16149" width="8.7109375" style="128" bestFit="1" customWidth="1"/>
    <col min="16150" max="16150" width="11.28515625" style="128" customWidth="1"/>
    <col min="16151" max="16151" width="10.140625" style="128" bestFit="1" customWidth="1"/>
    <col min="16152" max="16384" width="11.42578125" style="128"/>
  </cols>
  <sheetData>
    <row r="1" spans="1:24" ht="12" thickBot="1" x14ac:dyDescent="0.25">
      <c r="A1" s="156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8"/>
    </row>
    <row r="2" spans="1:24" ht="12" thickBot="1" x14ac:dyDescent="0.25">
      <c r="A2" s="130" t="s">
        <v>172</v>
      </c>
      <c r="B2" s="131" t="s">
        <v>173</v>
      </c>
      <c r="C2" s="132"/>
      <c r="D2" s="131" t="s">
        <v>174</v>
      </c>
      <c r="E2" s="132"/>
      <c r="F2" s="131" t="s">
        <v>175</v>
      </c>
      <c r="G2" s="132"/>
      <c r="H2" s="131" t="s">
        <v>176</v>
      </c>
      <c r="I2" s="132"/>
      <c r="J2" s="131" t="s">
        <v>177</v>
      </c>
      <c r="K2" s="132"/>
      <c r="L2" s="131" t="s">
        <v>178</v>
      </c>
      <c r="M2" s="132"/>
      <c r="N2" s="131" t="s">
        <v>179</v>
      </c>
      <c r="O2" s="132"/>
      <c r="P2" s="131" t="s">
        <v>180</v>
      </c>
      <c r="Q2" s="132"/>
      <c r="R2" s="131" t="s">
        <v>181</v>
      </c>
      <c r="S2" s="132"/>
      <c r="T2" s="131" t="s">
        <v>182</v>
      </c>
      <c r="U2" s="132"/>
      <c r="V2" s="131" t="s">
        <v>183</v>
      </c>
      <c r="W2" s="132"/>
    </row>
    <row r="3" spans="1:24" ht="25.5" customHeight="1" thickBot="1" x14ac:dyDescent="0.25">
      <c r="A3" s="133"/>
      <c r="B3" s="134" t="s">
        <v>184</v>
      </c>
      <c r="C3" s="135" t="s">
        <v>185</v>
      </c>
      <c r="D3" s="134" t="s">
        <v>184</v>
      </c>
      <c r="E3" s="136" t="s">
        <v>186</v>
      </c>
      <c r="F3" s="134" t="s">
        <v>184</v>
      </c>
      <c r="G3" s="134" t="s">
        <v>187</v>
      </c>
      <c r="H3" s="134" t="s">
        <v>184</v>
      </c>
      <c r="I3" s="134" t="s">
        <v>187</v>
      </c>
      <c r="J3" s="134" t="s">
        <v>184</v>
      </c>
      <c r="K3" s="137" t="s">
        <v>187</v>
      </c>
      <c r="L3" s="134" t="s">
        <v>184</v>
      </c>
      <c r="M3" s="137" t="s">
        <v>187</v>
      </c>
      <c r="N3" s="134" t="s">
        <v>184</v>
      </c>
      <c r="O3" s="137" t="s">
        <v>187</v>
      </c>
      <c r="P3" s="134" t="s">
        <v>184</v>
      </c>
      <c r="Q3" s="137" t="s">
        <v>187</v>
      </c>
      <c r="R3" s="134" t="s">
        <v>184</v>
      </c>
      <c r="S3" s="137" t="s">
        <v>187</v>
      </c>
      <c r="T3" s="134" t="s">
        <v>184</v>
      </c>
      <c r="U3" s="137" t="s">
        <v>187</v>
      </c>
      <c r="V3" s="134" t="s">
        <v>184</v>
      </c>
      <c r="W3" s="134" t="s">
        <v>187</v>
      </c>
    </row>
    <row r="4" spans="1:24" ht="15.75" customHeight="1" x14ac:dyDescent="0.2">
      <c r="A4" s="138" t="s">
        <v>24</v>
      </c>
      <c r="B4" s="139">
        <f>C4/$C$64</f>
        <v>9.645215674878015E-3</v>
      </c>
      <c r="C4" s="140">
        <f>'[3]CONSOLIDADO TOTAL X FPONDO 2024'!D11</f>
        <v>17632898.427961916</v>
      </c>
      <c r="D4" s="139">
        <f>E4/$E$64</f>
        <v>9.6452156748780115E-3</v>
      </c>
      <c r="E4" s="140">
        <f>'[3]CONSOLIDADO TOTAL X FPONDO 2024'!E11</f>
        <v>5567389.0921144439</v>
      </c>
      <c r="F4" s="139">
        <f>G4/$G$64</f>
        <v>9.6452156748780132E-3</v>
      </c>
      <c r="G4" s="140">
        <f>'[3]CONSOLIDADO TOTAL X FPONDO 2024'!F11</f>
        <v>1092625.2518005159</v>
      </c>
      <c r="H4" s="139">
        <f t="shared" ref="H4:H63" si="0">I4/$I$64</f>
        <v>9.6452156748780132E-3</v>
      </c>
      <c r="I4" s="140">
        <f>'[3]CONSOLIDADO TOTAL X FPONDO 2024'!G11</f>
        <v>158146.32431461354</v>
      </c>
      <c r="J4" s="139">
        <f>K4/$K$64</f>
        <v>9.645215674878015E-3</v>
      </c>
      <c r="K4" s="140">
        <f>'[3]CONSOLIDADO TOTAL X FPONDO 2024'!I11</f>
        <v>23698.642140939566</v>
      </c>
      <c r="L4" s="139">
        <f>M4/$M$64</f>
        <v>8.7506881421401499E-3</v>
      </c>
      <c r="M4" s="140">
        <f>'[3]CONSOLIDADO TOTAL X FPONDO 2024'!J11</f>
        <v>103028.7435393967</v>
      </c>
      <c r="N4" s="139">
        <f>O4/$O$64</f>
        <v>6.091801607243162E-3</v>
      </c>
      <c r="O4" s="140">
        <f>'[3]CONSOLIDADO TOTAL X FPONDO 2024'!K11</f>
        <v>873561.89</v>
      </c>
      <c r="P4" s="139">
        <f>Q4/$Q$64</f>
        <v>6.0918018624597564E-3</v>
      </c>
      <c r="Q4" s="140">
        <f>'[3]CONSOLIDADO TOTAL X FPONDO 2024'!L11</f>
        <v>325264.17</v>
      </c>
      <c r="R4" s="139">
        <f>S4/$S$64</f>
        <v>8.7506881421401464E-3</v>
      </c>
      <c r="S4" s="140">
        <v>12890.796214573207</v>
      </c>
      <c r="T4" s="139">
        <f>U4/$U$64</f>
        <v>9.6452156748780115E-3</v>
      </c>
      <c r="U4" s="140">
        <f>SUM('[3]CONSOLIDADO TOTAL X FPONDO 2024'!T11)</f>
        <v>891956.72487282008</v>
      </c>
      <c r="V4" s="141">
        <f>W4/$W$64</f>
        <v>9.3948166781576189E-3</v>
      </c>
      <c r="W4" s="142">
        <f>SUM(C4+E4+G4+I4+K4+M4+O4+Q4+S4+U4)</f>
        <v>26681460.06295922</v>
      </c>
      <c r="X4" s="129"/>
    </row>
    <row r="5" spans="1:24" ht="15.75" customHeight="1" x14ac:dyDescent="0.2">
      <c r="A5" s="143" t="s">
        <v>26</v>
      </c>
      <c r="B5" s="144">
        <f t="shared" ref="B5:B63" si="1">C5/$C$64</f>
        <v>1.5801893241322862E-2</v>
      </c>
      <c r="C5" s="145">
        <f>'[3]CONSOLIDADO TOTAL X FPONDO 2024'!D12</f>
        <v>28888226.856292441</v>
      </c>
      <c r="D5" s="144">
        <f t="shared" ref="D5:D63" si="2">E5/$E$64</f>
        <v>1.5801893241322855E-2</v>
      </c>
      <c r="E5" s="145">
        <f>'[3]CONSOLIDADO TOTAL X FPONDO 2024'!E12</f>
        <v>9121132.2827792019</v>
      </c>
      <c r="F5" s="144">
        <f t="shared" ref="F5:F63" si="3">G5/$G$64</f>
        <v>1.5801893241322858E-2</v>
      </c>
      <c r="G5" s="145">
        <f>'[3]CONSOLIDADO TOTAL X FPONDO 2024'!F12</f>
        <v>1790063.4017645875</v>
      </c>
      <c r="H5" s="144">
        <f t="shared" si="0"/>
        <v>1.5801893241322855E-2</v>
      </c>
      <c r="I5" s="145">
        <f>'[3]CONSOLIDADO TOTAL X FPONDO 2024'!G12</f>
        <v>259093.35960584937</v>
      </c>
      <c r="J5" s="144">
        <f t="shared" ref="J5:J63" si="4">K5/$K$64</f>
        <v>1.5801893241322862E-2</v>
      </c>
      <c r="K5" s="145">
        <f>'[3]CONSOLIDADO TOTAL X FPONDO 2024'!I12</f>
        <v>38825.820562086934</v>
      </c>
      <c r="L5" s="144">
        <f t="shared" ref="L5:L63" si="5">M5/$M$64</f>
        <v>1.4063074892540751E-2</v>
      </c>
      <c r="M5" s="145">
        <f>'[3]CONSOLIDADO TOTAL X FPONDO 2024'!J12</f>
        <v>165575.65678766757</v>
      </c>
      <c r="N5" s="144">
        <f t="shared" ref="N5:N63" si="6">O5/$O$64</f>
        <v>1.337070348972901E-2</v>
      </c>
      <c r="O5" s="145">
        <f>'[3]CONSOLIDADO TOTAL X FPONDO 2024'!K12</f>
        <v>1917353.48</v>
      </c>
      <c r="P5" s="144">
        <f t="shared" ref="P5:P63" si="7">Q5/$Q$64</f>
        <v>1.3370703249928955E-2</v>
      </c>
      <c r="Q5" s="145">
        <f>'[3]CONSOLIDADO TOTAL X FPONDO 2024'!L12</f>
        <v>713912.03999999992</v>
      </c>
      <c r="R5" s="144">
        <f t="shared" ref="R5:R63" si="8">S5/$S$64</f>
        <v>1.4063074892540746E-2</v>
      </c>
      <c r="S5" s="145">
        <v>20716.568759549835</v>
      </c>
      <c r="T5" s="144">
        <f t="shared" ref="T5:T63" si="9">U5/$U$64</f>
        <v>1.5801893241322855E-2</v>
      </c>
      <c r="U5" s="145">
        <f>SUM('[3]CONSOLIDADO TOTAL X FPONDO 2024'!T12)</f>
        <v>1461305.3162752159</v>
      </c>
      <c r="V5" s="146">
        <f t="shared" ref="V5:V63" si="10">W5/$W$64</f>
        <v>1.5625318397991691E-2</v>
      </c>
      <c r="W5" s="147">
        <f t="shared" ref="W5:W63" si="11">SUM(C5+E5+G5+I5+K5+M5+O5+Q5+S5+U5)</f>
        <v>44376204.782826602</v>
      </c>
      <c r="X5" s="129"/>
    </row>
    <row r="6" spans="1:24" ht="15.75" customHeight="1" x14ac:dyDescent="0.2">
      <c r="A6" s="143" t="s">
        <v>28</v>
      </c>
      <c r="B6" s="144">
        <f t="shared" si="1"/>
        <v>1.1179019653858046E-2</v>
      </c>
      <c r="C6" s="145">
        <f>'[3]CONSOLIDADO TOTAL X FPONDO 2024'!D13</f>
        <v>20436921.757393662</v>
      </c>
      <c r="D6" s="144">
        <f t="shared" si="2"/>
        <v>1.1179019653858042E-2</v>
      </c>
      <c r="E6" s="145">
        <f>'[3]CONSOLIDADO TOTAL X FPONDO 2024'!E13</f>
        <v>6452727.8787064981</v>
      </c>
      <c r="F6" s="144">
        <f t="shared" si="3"/>
        <v>1.1179019653858044E-2</v>
      </c>
      <c r="G6" s="145">
        <f>'[3]CONSOLIDADO TOTAL X FPONDO 2024'!F13</f>
        <v>1266376.9868820526</v>
      </c>
      <c r="H6" s="144">
        <f t="shared" si="0"/>
        <v>1.1179019653858042E-2</v>
      </c>
      <c r="I6" s="145">
        <f>'[3]CONSOLIDADO TOTAL X FPONDO 2024'!G13</f>
        <v>183295.10995831958</v>
      </c>
      <c r="J6" s="144">
        <f t="shared" si="4"/>
        <v>1.1179019653858046E-2</v>
      </c>
      <c r="K6" s="145">
        <f>'[3]CONSOLIDADO TOTAL X FPONDO 2024'!I13</f>
        <v>27467.253734236743</v>
      </c>
      <c r="L6" s="144">
        <f t="shared" si="5"/>
        <v>1.1039555883355721E-2</v>
      </c>
      <c r="M6" s="145">
        <f>'[3]CONSOLIDADO TOTAL X FPONDO 2024'!J13</f>
        <v>129977.3861689606</v>
      </c>
      <c r="N6" s="144">
        <f t="shared" si="6"/>
        <v>9.1798321320376453E-3</v>
      </c>
      <c r="O6" s="145">
        <f>'[3]CONSOLIDADO TOTAL X FPONDO 2024'!K13</f>
        <v>1316384.22</v>
      </c>
      <c r="P6" s="144">
        <f t="shared" si="7"/>
        <v>9.1798319723276709E-3</v>
      </c>
      <c r="Q6" s="145">
        <f>'[3]CONSOLIDADO TOTAL X FPONDO 2024'!L13</f>
        <v>490145.69</v>
      </c>
      <c r="R6" s="144">
        <f t="shared" si="8"/>
        <v>1.1039555883355718E-2</v>
      </c>
      <c r="S6" s="145">
        <v>16262.568483777206</v>
      </c>
      <c r="T6" s="144">
        <f t="shared" si="9"/>
        <v>1.1179019653858041E-2</v>
      </c>
      <c r="U6" s="145">
        <f>SUM('[3]CONSOLIDADO TOTAL X FPONDO 2024'!T13)</f>
        <v>1033797.6976207135</v>
      </c>
      <c r="V6" s="146">
        <f t="shared" si="10"/>
        <v>1.103983951130191E-2</v>
      </c>
      <c r="W6" s="147">
        <f t="shared" si="11"/>
        <v>31353356.548948221</v>
      </c>
      <c r="X6" s="129"/>
    </row>
    <row r="7" spans="1:24" ht="15.75" customHeight="1" x14ac:dyDescent="0.2">
      <c r="A7" s="143" t="s">
        <v>30</v>
      </c>
      <c r="B7" s="144">
        <f t="shared" si="1"/>
        <v>1.4371204405252745E-2</v>
      </c>
      <c r="C7" s="145">
        <f>'[3]CONSOLIDADO TOTAL X FPONDO 2024'!D14</f>
        <v>26272713.44748912</v>
      </c>
      <c r="D7" s="144">
        <f t="shared" si="2"/>
        <v>1.437120440525274E-2</v>
      </c>
      <c r="E7" s="145">
        <f>'[3]CONSOLIDADO TOTAL X FPONDO 2024'!E14</f>
        <v>8295313.3805753998</v>
      </c>
      <c r="F7" s="144">
        <f t="shared" si="3"/>
        <v>1.4371204405252743E-2</v>
      </c>
      <c r="G7" s="145">
        <f>'[3]CONSOLIDADO TOTAL X FPONDO 2024'!F14</f>
        <v>1627992.7127875816</v>
      </c>
      <c r="H7" s="144">
        <f t="shared" si="0"/>
        <v>1.437120440525274E-2</v>
      </c>
      <c r="I7" s="145">
        <f>'[3]CONSOLIDADO TOTAL X FPONDO 2024'!G14</f>
        <v>235635.28585310219</v>
      </c>
      <c r="J7" s="144">
        <f t="shared" si="4"/>
        <v>1.4371204405252743E-2</v>
      </c>
      <c r="K7" s="145">
        <f>'[3]CONSOLIDADO TOTAL X FPONDO 2024'!I14</f>
        <v>35310.566587064561</v>
      </c>
      <c r="L7" s="144">
        <f t="shared" si="5"/>
        <v>1.6577147116548833E-2</v>
      </c>
      <c r="M7" s="145">
        <f>'[3]CONSOLIDADO TOTAL X FPONDO 2024'!J14</f>
        <v>195175.80916419835</v>
      </c>
      <c r="N7" s="144">
        <f t="shared" si="6"/>
        <v>1.3895558245578633E-2</v>
      </c>
      <c r="O7" s="145">
        <f>'[3]CONSOLIDADO TOTAL X FPONDO 2024'!K14</f>
        <v>1992617.44</v>
      </c>
      <c r="P7" s="144">
        <f t="shared" si="7"/>
        <v>1.3895558273332043E-2</v>
      </c>
      <c r="Q7" s="145">
        <f>'[3]CONSOLIDADO TOTAL X FPONDO 2024'!L14</f>
        <v>741936.02000000014</v>
      </c>
      <c r="R7" s="144">
        <f t="shared" si="8"/>
        <v>1.6577147116548827E-2</v>
      </c>
      <c r="S7" s="145">
        <v>24420.09380603617</v>
      </c>
      <c r="T7" s="144">
        <f t="shared" si="9"/>
        <v>1.4371204405252738E-2</v>
      </c>
      <c r="U7" s="145">
        <f>SUM('[3]CONSOLIDADO TOTAL X FPONDO 2024'!T14)</f>
        <v>1329000.0810634231</v>
      </c>
      <c r="V7" s="146">
        <f t="shared" si="10"/>
        <v>1.4348534810582902E-2</v>
      </c>
      <c r="W7" s="147">
        <f t="shared" si="11"/>
        <v>40750114.837325923</v>
      </c>
      <c r="X7" s="129"/>
    </row>
    <row r="8" spans="1:24" ht="15.75" customHeight="1" x14ac:dyDescent="0.2">
      <c r="A8" s="143" t="s">
        <v>32</v>
      </c>
      <c r="B8" s="144">
        <f t="shared" si="1"/>
        <v>6.008890212350966E-2</v>
      </c>
      <c r="C8" s="145">
        <f>'[3]CONSOLIDADO TOTAL X FPONDO 2024'!D15</f>
        <v>109851510.16905499</v>
      </c>
      <c r="D8" s="144">
        <f t="shared" si="2"/>
        <v>6.008890212350964E-2</v>
      </c>
      <c r="E8" s="145">
        <f>'[3]CONSOLIDADO TOTAL X FPONDO 2024'!E15</f>
        <v>34684377.158190519</v>
      </c>
      <c r="F8" s="144">
        <f t="shared" si="3"/>
        <v>6.0088902123509647E-2</v>
      </c>
      <c r="G8" s="145">
        <f>'[3]CONSOLIDADO TOTAL X FPONDO 2024'!F15</f>
        <v>6806965.6528387209</v>
      </c>
      <c r="H8" s="144">
        <f t="shared" si="0"/>
        <v>6.008890212350964E-2</v>
      </c>
      <c r="I8" s="145">
        <f>'[3]CONSOLIDADO TOTAL X FPONDO 2024'!G15</f>
        <v>985238.62226168544</v>
      </c>
      <c r="J8" s="144">
        <f t="shared" si="4"/>
        <v>6.008890212350966E-2</v>
      </c>
      <c r="K8" s="145">
        <f>'[3]CONSOLIDADO TOTAL X FPONDO 2024'!I15</f>
        <v>147640.59571793961</v>
      </c>
      <c r="L8" s="144">
        <f t="shared" si="5"/>
        <v>6.3072944497233996E-2</v>
      </c>
      <c r="M8" s="145">
        <f>'[3]CONSOLIDADO TOTAL X FPONDO 2024'!J15</f>
        <v>742607.45181702159</v>
      </c>
      <c r="N8" s="144">
        <f t="shared" si="6"/>
        <v>6.613708453813423E-2</v>
      </c>
      <c r="O8" s="145">
        <f>'[3]CONSOLIDADO TOTAL X FPONDO 2024'!K15</f>
        <v>9484031.2100000009</v>
      </c>
      <c r="P8" s="144">
        <f t="shared" si="7"/>
        <v>6.6137084698359522E-2</v>
      </c>
      <c r="Q8" s="145">
        <f>'[3]CONSOLIDADO TOTAL X FPONDO 2024'!L15</f>
        <v>3531307.2300000004</v>
      </c>
      <c r="R8" s="144">
        <f t="shared" si="8"/>
        <v>6.3072944497233982E-2</v>
      </c>
      <c r="S8" s="145">
        <v>92913.889851876316</v>
      </c>
      <c r="T8" s="144">
        <f t="shared" si="9"/>
        <v>6.0088902123509626E-2</v>
      </c>
      <c r="U8" s="145">
        <f>SUM('[3]CONSOLIDADO TOTAL X FPONDO 2024'!T15)</f>
        <v>5556817.1978660244</v>
      </c>
      <c r="V8" s="146">
        <f t="shared" si="10"/>
        <v>6.0521917295001185E-2</v>
      </c>
      <c r="W8" s="147">
        <f t="shared" si="11"/>
        <v>171883409.17759874</v>
      </c>
      <c r="X8" s="129"/>
    </row>
    <row r="9" spans="1:24" ht="15.75" customHeight="1" x14ac:dyDescent="0.2">
      <c r="A9" s="143" t="s">
        <v>34</v>
      </c>
      <c r="B9" s="144">
        <f t="shared" si="1"/>
        <v>1.1941007934217155E-2</v>
      </c>
      <c r="C9" s="145">
        <f>'[3]CONSOLIDADO TOTAL X FPONDO 2024'!D16</f>
        <v>21829950.426090535</v>
      </c>
      <c r="D9" s="144">
        <f t="shared" si="2"/>
        <v>1.1941007934217148E-2</v>
      </c>
      <c r="E9" s="145">
        <f>'[3]CONSOLIDADO TOTAL X FPONDO 2024'!E16</f>
        <v>6892560.9921784773</v>
      </c>
      <c r="F9" s="144">
        <f t="shared" si="3"/>
        <v>1.1941007934217153E-2</v>
      </c>
      <c r="G9" s="145">
        <f>'[3]CONSOLIDADO TOTAL X FPONDO 2024'!F16</f>
        <v>1352696.2216986388</v>
      </c>
      <c r="H9" s="144">
        <f t="shared" si="0"/>
        <v>1.194100793421715E-2</v>
      </c>
      <c r="I9" s="145">
        <f>'[3]CONSOLIDADO TOTAL X FPONDO 2024'!G16</f>
        <v>195788.93588939498</v>
      </c>
      <c r="J9" s="144">
        <f t="shared" si="4"/>
        <v>1.1941007934217155E-2</v>
      </c>
      <c r="K9" s="145">
        <f>'[3]CONSOLIDADO TOTAL X FPONDO 2024'!I16</f>
        <v>29339.486370657163</v>
      </c>
      <c r="L9" s="144">
        <f t="shared" si="5"/>
        <v>8.809131531731778E-3</v>
      </c>
      <c r="M9" s="145">
        <f>'[3]CONSOLIDADO TOTAL X FPONDO 2024'!J16</f>
        <v>103716.84359507258</v>
      </c>
      <c r="N9" s="144">
        <f t="shared" si="6"/>
        <v>6.4151992405786168E-3</v>
      </c>
      <c r="O9" s="145">
        <f>'[3]CONSOLIDADO TOTAL X FPONDO 2024'!K16</f>
        <v>919936.9800000001</v>
      </c>
      <c r="P9" s="144">
        <f t="shared" si="7"/>
        <v>6.4151992396742153E-3</v>
      </c>
      <c r="Q9" s="145">
        <f>'[3]CONSOLIDADO TOTAL X FPONDO 2024'!L16</f>
        <v>342531.57</v>
      </c>
      <c r="R9" s="144">
        <f t="shared" si="8"/>
        <v>8.8091315317317745E-3</v>
      </c>
      <c r="S9" s="145">
        <v>12976.890223761646</v>
      </c>
      <c r="T9" s="144">
        <f t="shared" si="9"/>
        <v>1.1941007934217148E-2</v>
      </c>
      <c r="U9" s="145">
        <f>SUM('[3]CONSOLIDADO TOTAL X FPONDO 2024'!T16)</f>
        <v>1104263.7808946033</v>
      </c>
      <c r="V9" s="146">
        <f t="shared" si="10"/>
        <v>1.1543500036211247E-2</v>
      </c>
      <c r="W9" s="147">
        <f t="shared" si="11"/>
        <v>32783762.126941141</v>
      </c>
      <c r="X9" s="129"/>
    </row>
    <row r="10" spans="1:24" ht="15.75" customHeight="1" x14ac:dyDescent="0.2">
      <c r="A10" s="143" t="s">
        <v>36</v>
      </c>
      <c r="B10" s="144">
        <f t="shared" si="1"/>
        <v>9.3946266090887375E-3</v>
      </c>
      <c r="C10" s="145">
        <f>'[3]CONSOLIDADO TOTAL X FPONDO 2024'!D17</f>
        <v>17174784.095098529</v>
      </c>
      <c r="D10" s="144">
        <f t="shared" si="2"/>
        <v>9.3946266090887322E-3</v>
      </c>
      <c r="E10" s="145">
        <f>'[3]CONSOLIDADO TOTAL X FPONDO 2024'!E17</f>
        <v>5422744.650921477</v>
      </c>
      <c r="F10" s="144">
        <f t="shared" si="3"/>
        <v>9.394626609088734E-3</v>
      </c>
      <c r="G10" s="145">
        <f>'[3]CONSOLIDADO TOTAL X FPONDO 2024'!F17</f>
        <v>1064238.1269983605</v>
      </c>
      <c r="H10" s="144">
        <f t="shared" si="0"/>
        <v>9.3946266090887322E-3</v>
      </c>
      <c r="I10" s="145">
        <f>'[3]CONSOLIDADO TOTAL X FPONDO 2024'!G17</f>
        <v>154037.57848623072</v>
      </c>
      <c r="J10" s="144">
        <f t="shared" si="4"/>
        <v>9.3946266090887357E-3</v>
      </c>
      <c r="K10" s="145">
        <f>'[3]CONSOLIDADO TOTAL X FPONDO 2024'!I17</f>
        <v>23082.935785088939</v>
      </c>
      <c r="L10" s="144">
        <f t="shared" si="5"/>
        <v>1.0124931933989913E-2</v>
      </c>
      <c r="M10" s="145">
        <f>'[3]CONSOLIDADO TOTAL X FPONDO 2024'!J17</f>
        <v>119208.79805525442</v>
      </c>
      <c r="N10" s="144">
        <f t="shared" si="6"/>
        <v>6.9699410401616903E-3</v>
      </c>
      <c r="O10" s="145">
        <f>'[3]CONSOLIDADO TOTAL X FPONDO 2024'!K17</f>
        <v>999486.73</v>
      </c>
      <c r="P10" s="144">
        <f t="shared" si="7"/>
        <v>6.9699409048799869E-3</v>
      </c>
      <c r="Q10" s="145">
        <f>'[3]CONSOLIDADO TOTAL X FPONDO 2024'!L17</f>
        <v>372151.30999999994</v>
      </c>
      <c r="R10" s="144">
        <f t="shared" si="8"/>
        <v>1.012493193398991E-2</v>
      </c>
      <c r="S10" s="145">
        <v>14915.219480735346</v>
      </c>
      <c r="T10" s="144">
        <f t="shared" si="9"/>
        <v>9.3946266090887322E-3</v>
      </c>
      <c r="U10" s="145">
        <f>SUM('[3]CONSOLIDADO TOTAL X FPONDO 2024'!T17)</f>
        <v>868783.10077310051</v>
      </c>
      <c r="V10" s="146">
        <f t="shared" si="10"/>
        <v>9.2300193726293934E-3</v>
      </c>
      <c r="W10" s="147">
        <f t="shared" si="11"/>
        <v>26213432.545598771</v>
      </c>
      <c r="X10" s="129"/>
    </row>
    <row r="11" spans="1:24" ht="15.75" customHeight="1" x14ac:dyDescent="0.2">
      <c r="A11" s="143" t="s">
        <v>38</v>
      </c>
      <c r="B11" s="144">
        <f t="shared" si="1"/>
        <v>2.8958230575664365E-2</v>
      </c>
      <c r="C11" s="145">
        <f>'[3]CONSOLIDADO TOTAL X FPONDO 2024'!D18</f>
        <v>52939981.396595232</v>
      </c>
      <c r="D11" s="144">
        <f t="shared" si="2"/>
        <v>2.8958230575664351E-2</v>
      </c>
      <c r="E11" s="145">
        <f>'[3]CONSOLIDADO TOTAL X FPONDO 2024'!E18</f>
        <v>16715202.901455883</v>
      </c>
      <c r="F11" s="144">
        <f t="shared" si="3"/>
        <v>2.8958230575664361E-2</v>
      </c>
      <c r="G11" s="145">
        <f>'[3]CONSOLIDADO TOTAL X FPONDO 2024'!F18</f>
        <v>3280434.0556991058</v>
      </c>
      <c r="H11" s="144">
        <f t="shared" si="0"/>
        <v>2.8958230575664354E-2</v>
      </c>
      <c r="I11" s="145">
        <f>'[3]CONSOLIDADO TOTAL X FPONDO 2024'!G18</f>
        <v>474809.26073270972</v>
      </c>
      <c r="J11" s="144">
        <f t="shared" si="4"/>
        <v>2.8958230575664365E-2</v>
      </c>
      <c r="K11" s="145">
        <f>'[3]CONSOLIDADO TOTAL X FPONDO 2024'!I18</f>
        <v>71151.415020708024</v>
      </c>
      <c r="L11" s="144">
        <f t="shared" si="5"/>
        <v>2.3029228297987564E-2</v>
      </c>
      <c r="M11" s="145">
        <f>'[3]CONSOLIDADO TOTAL X FPONDO 2024'!J18</f>
        <v>271141.24257241498</v>
      </c>
      <c r="N11" s="144">
        <f t="shared" si="6"/>
        <v>3.2169427916540705E-2</v>
      </c>
      <c r="O11" s="145">
        <f>'[3]CONSOLIDADO TOTAL X FPONDO 2024'!K18</f>
        <v>4613082.9700000007</v>
      </c>
      <c r="P11" s="144">
        <f t="shared" si="7"/>
        <v>3.2169427913266685E-2</v>
      </c>
      <c r="Q11" s="145">
        <f>'[3]CONSOLIDADO TOTAL X FPONDO 2024'!L18</f>
        <v>1717646.52</v>
      </c>
      <c r="R11" s="144">
        <f t="shared" si="8"/>
        <v>2.3029228297987557E-2</v>
      </c>
      <c r="S11" s="145">
        <v>33924.770731874829</v>
      </c>
      <c r="T11" s="144">
        <f t="shared" si="9"/>
        <v>2.8958230575664351E-2</v>
      </c>
      <c r="U11" s="145">
        <f>SUM('[3]CONSOLIDADO TOTAL X FPONDO 2024'!T18)</f>
        <v>2677958.6245704363</v>
      </c>
      <c r="V11" s="146">
        <f t="shared" si="10"/>
        <v>2.9153088885881771E-2</v>
      </c>
      <c r="W11" s="147">
        <f t="shared" si="11"/>
        <v>82795333.157378361</v>
      </c>
      <c r="X11" s="129"/>
    </row>
    <row r="12" spans="1:24" ht="15.75" customHeight="1" x14ac:dyDescent="0.2">
      <c r="A12" s="143" t="s">
        <v>40</v>
      </c>
      <c r="B12" s="144">
        <f t="shared" si="1"/>
        <v>3.8600097481445668E-2</v>
      </c>
      <c r="C12" s="145">
        <f>'[3]CONSOLIDADO TOTAL X FPONDO 2024'!D19</f>
        <v>70566757.773238495</v>
      </c>
      <c r="D12" s="144">
        <f t="shared" si="2"/>
        <v>3.8600097481445647E-2</v>
      </c>
      <c r="E12" s="145">
        <f>'[3]CONSOLIDADO TOTAL X FPONDO 2024'!E19</f>
        <v>22280659.024814673</v>
      </c>
      <c r="F12" s="144">
        <f t="shared" si="3"/>
        <v>3.8600097481445654E-2</v>
      </c>
      <c r="G12" s="145">
        <f>'[3]CONSOLIDADO TOTAL X FPONDO 2024'!F19</f>
        <v>4372679.9536519879</v>
      </c>
      <c r="H12" s="144">
        <f t="shared" si="0"/>
        <v>3.8600097481445647E-2</v>
      </c>
      <c r="I12" s="145">
        <f>'[3]CONSOLIDADO TOTAL X FPONDO 2024'!G19</f>
        <v>632900.6774598232</v>
      </c>
      <c r="J12" s="144">
        <f t="shared" si="4"/>
        <v>3.8600097481445661E-2</v>
      </c>
      <c r="K12" s="145">
        <f>'[3]CONSOLIDADO TOTAL X FPONDO 2024'!I19</f>
        <v>94841.829115421264</v>
      </c>
      <c r="L12" s="144">
        <f t="shared" si="5"/>
        <v>3.4965137972907789E-2</v>
      </c>
      <c r="M12" s="145">
        <f>'[3]CONSOLIDADO TOTAL X FPONDO 2024'!J19</f>
        <v>411672.10789771075</v>
      </c>
      <c r="N12" s="144">
        <f t="shared" si="6"/>
        <v>4.8005013871862658E-2</v>
      </c>
      <c r="O12" s="145">
        <f>'[3]CONSOLIDADO TOTAL X FPONDO 2024'!K19</f>
        <v>6883899.6000000006</v>
      </c>
      <c r="P12" s="144">
        <f t="shared" si="7"/>
        <v>4.8005013666580748E-2</v>
      </c>
      <c r="Q12" s="145">
        <f>'[3]CONSOLIDADO TOTAL X FPONDO 2024'!L19</f>
        <v>2563167.8899999997</v>
      </c>
      <c r="R12" s="144">
        <f t="shared" si="8"/>
        <v>3.4965137972907782E-2</v>
      </c>
      <c r="S12" s="145">
        <v>51507.774120373957</v>
      </c>
      <c r="T12" s="144">
        <f t="shared" si="9"/>
        <v>3.8600097481445647E-2</v>
      </c>
      <c r="U12" s="145">
        <f>SUM('[3]CONSOLIDADO TOTAL X FPONDO 2024'!T19)</f>
        <v>3569605.6666723834</v>
      </c>
      <c r="V12" s="146">
        <f t="shared" si="10"/>
        <v>3.9234837206434822E-2</v>
      </c>
      <c r="W12" s="147">
        <f t="shared" si="11"/>
        <v>111427692.29697087</v>
      </c>
      <c r="X12" s="129"/>
    </row>
    <row r="13" spans="1:24" ht="15.75" customHeight="1" x14ac:dyDescent="0.2">
      <c r="A13" s="143" t="s">
        <v>42</v>
      </c>
      <c r="B13" s="144">
        <f t="shared" si="1"/>
        <v>2.1372079573091011E-2</v>
      </c>
      <c r="C13" s="145">
        <f>'[3]CONSOLIDADO TOTAL X FPONDO 2024'!D20</f>
        <v>39071361.492535993</v>
      </c>
      <c r="D13" s="144">
        <f t="shared" si="2"/>
        <v>2.1372079573091004E-2</v>
      </c>
      <c r="E13" s="145">
        <f>'[3]CONSOLIDADO TOTAL X FPONDO 2024'!E20</f>
        <v>12336342.358931614</v>
      </c>
      <c r="F13" s="144">
        <f t="shared" si="3"/>
        <v>2.1372079573091007E-2</v>
      </c>
      <c r="G13" s="145">
        <f>'[3]CONSOLIDADO TOTAL X FPONDO 2024'!F20</f>
        <v>2421062.8991813147</v>
      </c>
      <c r="H13" s="144">
        <f t="shared" si="0"/>
        <v>2.1372079573091004E-2</v>
      </c>
      <c r="I13" s="145">
        <f>'[3]CONSOLIDADO TOTAL X FPONDO 2024'!G20</f>
        <v>350424.07981058699</v>
      </c>
      <c r="J13" s="144">
        <f t="shared" si="4"/>
        <v>2.1372079573091011E-2</v>
      </c>
      <c r="K13" s="145">
        <f>'[3]CONSOLIDADO TOTAL X FPONDO 2024'!I20</f>
        <v>52511.968905949216</v>
      </c>
      <c r="L13" s="144">
        <f t="shared" si="5"/>
        <v>1.8216512272697639E-2</v>
      </c>
      <c r="M13" s="145">
        <f>'[3]CONSOLIDADO TOTAL X FPONDO 2024'!J20</f>
        <v>214477.34631153519</v>
      </c>
      <c r="N13" s="144">
        <f t="shared" si="6"/>
        <v>2.404596396209794E-2</v>
      </c>
      <c r="O13" s="145">
        <f>'[3]CONSOLIDADO TOTAL X FPONDO 2024'!K20</f>
        <v>3448181.5199999996</v>
      </c>
      <c r="P13" s="144">
        <f t="shared" si="7"/>
        <v>2.40459640698884E-2</v>
      </c>
      <c r="Q13" s="145">
        <f>'[3]CONSOLIDADO TOTAL X FPONDO 2024'!L20</f>
        <v>1283904.29</v>
      </c>
      <c r="R13" s="144">
        <f t="shared" si="8"/>
        <v>1.8216512272697633E-2</v>
      </c>
      <c r="S13" s="145">
        <v>26835.072126131789</v>
      </c>
      <c r="T13" s="144">
        <f t="shared" si="9"/>
        <v>2.1372079573091E-2</v>
      </c>
      <c r="U13" s="145">
        <f>SUM('[3]CONSOLIDADO TOTAL X FPONDO 2024'!T20)</f>
        <v>1976417.1940070845</v>
      </c>
      <c r="V13" s="146">
        <f t="shared" si="10"/>
        <v>2.1542642210319787E-2</v>
      </c>
      <c r="W13" s="147">
        <f t="shared" si="11"/>
        <v>61181518.221810214</v>
      </c>
      <c r="X13" s="129"/>
    </row>
    <row r="14" spans="1:24" ht="15.75" customHeight="1" x14ac:dyDescent="0.2">
      <c r="A14" s="143" t="s">
        <v>44</v>
      </c>
      <c r="B14" s="144">
        <f t="shared" si="1"/>
        <v>1.3554454542368418E-2</v>
      </c>
      <c r="C14" s="145">
        <f>'[3]CONSOLIDADO TOTAL X FPONDO 2024'!D21</f>
        <v>24779572.4065063</v>
      </c>
      <c r="D14" s="144">
        <f t="shared" si="2"/>
        <v>1.3554454542368413E-2</v>
      </c>
      <c r="E14" s="145">
        <f>'[3]CONSOLIDADO TOTAL X FPONDO 2024'!E21</f>
        <v>7823870.9130469915</v>
      </c>
      <c r="F14" s="144">
        <f t="shared" si="3"/>
        <v>1.3554454542368416E-2</v>
      </c>
      <c r="G14" s="145">
        <f>'[3]CONSOLIDADO TOTAL X FPONDO 2024'!F21</f>
        <v>1535469.9994887614</v>
      </c>
      <c r="H14" s="144">
        <f t="shared" si="0"/>
        <v>1.3554454542368413E-2</v>
      </c>
      <c r="I14" s="145">
        <f>'[3]CONSOLIDADO TOTAL X FPONDO 2024'!G21</f>
        <v>222243.56989219866</v>
      </c>
      <c r="J14" s="144">
        <f t="shared" si="4"/>
        <v>1.3554454542368418E-2</v>
      </c>
      <c r="K14" s="145">
        <f>'[3]CONSOLIDADO TOTAL X FPONDO 2024'!I21</f>
        <v>33303.782770962709</v>
      </c>
      <c r="L14" s="144">
        <f t="shared" si="5"/>
        <v>1.1301442127746537E-2</v>
      </c>
      <c r="M14" s="145">
        <f>'[3]CONSOLIDADO TOTAL X FPONDO 2024'!J21</f>
        <v>133060.77918577974</v>
      </c>
      <c r="N14" s="144">
        <f t="shared" si="6"/>
        <v>1.1191328592591485E-2</v>
      </c>
      <c r="O14" s="145">
        <f>'[3]CONSOLIDADO TOTAL X FPONDO 2024'!K21</f>
        <v>1604832</v>
      </c>
      <c r="P14" s="144">
        <f t="shared" si="7"/>
        <v>1.1191328485948251E-2</v>
      </c>
      <c r="Q14" s="145">
        <f>'[3]CONSOLIDADO TOTAL X FPONDO 2024'!L21</f>
        <v>597547.03999999992</v>
      </c>
      <c r="R14" s="144">
        <f t="shared" si="8"/>
        <v>1.1301442127746532E-2</v>
      </c>
      <c r="S14" s="145">
        <v>16648.357824341714</v>
      </c>
      <c r="T14" s="144">
        <f t="shared" si="9"/>
        <v>1.3554454542368413E-2</v>
      </c>
      <c r="U14" s="145">
        <f>SUM('[3]CONSOLIDADO TOTAL X FPONDO 2024'!T21)</f>
        <v>1253469.832980314</v>
      </c>
      <c r="V14" s="146">
        <f t="shared" si="10"/>
        <v>1.3380197651803483E-2</v>
      </c>
      <c r="W14" s="147">
        <f t="shared" si="11"/>
        <v>38000018.681695648</v>
      </c>
      <c r="X14" s="129"/>
    </row>
    <row r="15" spans="1:24" ht="15.75" customHeight="1" x14ac:dyDescent="0.2">
      <c r="A15" s="143" t="s">
        <v>46</v>
      </c>
      <c r="B15" s="144">
        <f t="shared" si="1"/>
        <v>1.0269131672988261E-2</v>
      </c>
      <c r="C15" s="145">
        <f>'[3]CONSOLIDADO TOTAL X FPONDO 2024'!D22</f>
        <v>18773510.291200276</v>
      </c>
      <c r="D15" s="144">
        <f t="shared" si="2"/>
        <v>1.0269131672988258E-2</v>
      </c>
      <c r="E15" s="145">
        <f>'[3]CONSOLIDADO TOTAL X FPONDO 2024'!E22</f>
        <v>5927524.4420498535</v>
      </c>
      <c r="F15" s="144">
        <f t="shared" si="3"/>
        <v>1.0269131672988261E-2</v>
      </c>
      <c r="G15" s="145">
        <f>'[3]CONSOLIDADO TOTAL X FPONDO 2024'!F22</f>
        <v>1163303.4406058898</v>
      </c>
      <c r="H15" s="144">
        <f t="shared" si="0"/>
        <v>1.026913167298826E-2</v>
      </c>
      <c r="I15" s="145">
        <f>'[3]CONSOLIDADO TOTAL X FPONDO 2024'!G22</f>
        <v>168376.26889109568</v>
      </c>
      <c r="J15" s="144">
        <f t="shared" si="4"/>
        <v>1.0269131672988263E-2</v>
      </c>
      <c r="K15" s="145">
        <f>'[3]CONSOLIDADO TOTAL X FPONDO 2024'!I22</f>
        <v>25231.626209272374</v>
      </c>
      <c r="L15" s="144">
        <f t="shared" si="5"/>
        <v>1.0932606629606328E-2</v>
      </c>
      <c r="M15" s="145">
        <f>'[3]CONSOLIDADO TOTAL X FPONDO 2024'!J22</f>
        <v>128718.18837133674</v>
      </c>
      <c r="N15" s="144">
        <f t="shared" si="6"/>
        <v>6.9114817402194913E-3</v>
      </c>
      <c r="O15" s="145">
        <f>'[3]CONSOLIDADO TOTAL X FPONDO 2024'!K22</f>
        <v>991103.69</v>
      </c>
      <c r="P15" s="144">
        <f t="shared" si="7"/>
        <v>6.9114816326477984E-3</v>
      </c>
      <c r="Q15" s="145">
        <f>'[3]CONSOLIDADO TOTAL X FPONDO 2024'!L22</f>
        <v>369029.95</v>
      </c>
      <c r="R15" s="144">
        <f t="shared" si="8"/>
        <v>1.0932606629606326E-2</v>
      </c>
      <c r="S15" s="145">
        <v>16105.01961299241</v>
      </c>
      <c r="T15" s="144">
        <f t="shared" si="9"/>
        <v>1.0269131672988258E-2</v>
      </c>
      <c r="U15" s="145">
        <f>SUM('[3]CONSOLIDADO TOTAL X FPONDO 2024'!T22)</f>
        <v>949654.35331669729</v>
      </c>
      <c r="V15" s="146">
        <f t="shared" si="10"/>
        <v>1.0039564849429361E-2</v>
      </c>
      <c r="W15" s="147">
        <f t="shared" si="11"/>
        <v>28512557.270257421</v>
      </c>
      <c r="X15" s="129"/>
    </row>
    <row r="16" spans="1:24" ht="15.75" customHeight="1" x14ac:dyDescent="0.2">
      <c r="A16" s="143" t="s">
        <v>48</v>
      </c>
      <c r="B16" s="144">
        <f t="shared" si="1"/>
        <v>1.3876680802889547E-2</v>
      </c>
      <c r="C16" s="145">
        <f>'[3]CONSOLIDADO TOTAL X FPONDO 2024'!D23</f>
        <v>25368650.257548023</v>
      </c>
      <c r="D16" s="144">
        <f t="shared" si="2"/>
        <v>1.3876680802889542E-2</v>
      </c>
      <c r="E16" s="145">
        <f>'[3]CONSOLIDADO TOTAL X FPONDO 2024'!E23</f>
        <v>8009865.6101578837</v>
      </c>
      <c r="F16" s="144">
        <f t="shared" si="3"/>
        <v>1.3876680802889545E-2</v>
      </c>
      <c r="G16" s="145">
        <f>'[3]CONSOLIDADO TOTAL X FPONDO 2024'!F23</f>
        <v>1571972.2987536341</v>
      </c>
      <c r="H16" s="144">
        <f t="shared" si="0"/>
        <v>1.3876680802889542E-2</v>
      </c>
      <c r="I16" s="145">
        <f>'[3]CONSOLIDADO TOTAL X FPONDO 2024'!G23</f>
        <v>227526.90418111326</v>
      </c>
      <c r="J16" s="144">
        <f t="shared" si="4"/>
        <v>1.3876680802889549E-2</v>
      </c>
      <c r="K16" s="145">
        <f>'[3]CONSOLIDADO TOTAL X FPONDO 2024'!I23</f>
        <v>34095.504293208505</v>
      </c>
      <c r="L16" s="144">
        <f t="shared" si="5"/>
        <v>1.2642335309956778E-2</v>
      </c>
      <c r="M16" s="145">
        <f>'[3]CONSOLIDADO TOTAL X FPONDO 2024'!J23</f>
        <v>148848.17070741122</v>
      </c>
      <c r="N16" s="144">
        <f t="shared" si="6"/>
        <v>1.2370152903101521E-2</v>
      </c>
      <c r="O16" s="145">
        <f>'[3]CONSOLIDADO TOTAL X FPONDO 2024'!K23</f>
        <v>1773874.9300000002</v>
      </c>
      <c r="P16" s="144">
        <f t="shared" si="7"/>
        <v>1.2370153073029884E-2</v>
      </c>
      <c r="Q16" s="145">
        <f>'[3]CONSOLIDADO TOTAL X FPONDO 2024'!L23</f>
        <v>660488.91</v>
      </c>
      <c r="R16" s="144">
        <f t="shared" si="8"/>
        <v>1.2642335309956773E-2</v>
      </c>
      <c r="S16" s="145">
        <v>18623.6517071329</v>
      </c>
      <c r="T16" s="144">
        <f t="shared" si="9"/>
        <v>1.3876680802889538E-2</v>
      </c>
      <c r="U16" s="145">
        <f>SUM('[3]CONSOLIDADO TOTAL X FPONDO 2024'!T23)</f>
        <v>1283268.2210817884</v>
      </c>
      <c r="V16" s="146">
        <f t="shared" si="10"/>
        <v>1.3766531576489261E-2</v>
      </c>
      <c r="W16" s="147">
        <f t="shared" si="11"/>
        <v>39097214.458430201</v>
      </c>
      <c r="X16" s="129"/>
    </row>
    <row r="17" spans="1:24" ht="15.75" customHeight="1" x14ac:dyDescent="0.2">
      <c r="A17" s="143" t="s">
        <v>50</v>
      </c>
      <c r="B17" s="144">
        <f t="shared" si="1"/>
        <v>8.3787972160029936E-3</v>
      </c>
      <c r="C17" s="145">
        <f>'[3]CONSOLIDADO TOTAL X FPONDO 2024'!D24</f>
        <v>15317695.864809098</v>
      </c>
      <c r="D17" s="144">
        <f t="shared" si="2"/>
        <v>8.3787972160029901E-3</v>
      </c>
      <c r="E17" s="145">
        <f>'[3]CONSOLIDADO TOTAL X FPONDO 2024'!E24</f>
        <v>4836389.9572420819</v>
      </c>
      <c r="F17" s="144">
        <f t="shared" si="3"/>
        <v>8.3787972160029919E-3</v>
      </c>
      <c r="G17" s="145">
        <f>'[3]CONSOLIDADO TOTAL X FPONDO 2024'!F24</f>
        <v>949163.3703708254</v>
      </c>
      <c r="H17" s="144">
        <f t="shared" si="0"/>
        <v>8.3787972160029901E-3</v>
      </c>
      <c r="I17" s="145">
        <f>'[3]CONSOLIDADO TOTAL X FPONDO 2024'!G24</f>
        <v>137381.68502957284</v>
      </c>
      <c r="J17" s="144">
        <f t="shared" si="4"/>
        <v>8.3787972160029936E-3</v>
      </c>
      <c r="K17" s="145">
        <f>'[3]CONSOLIDADO TOTAL X FPONDO 2024'!I24</f>
        <v>20587.006396419121</v>
      </c>
      <c r="L17" s="144">
        <f t="shared" si="5"/>
        <v>7.5607941574684376E-3</v>
      </c>
      <c r="M17" s="145">
        <f>'[3]CONSOLIDADO TOTAL X FPONDO 2024'!J24</f>
        <v>89019.184497354305</v>
      </c>
      <c r="N17" s="144">
        <f t="shared" si="6"/>
        <v>4.9677822628121076E-3</v>
      </c>
      <c r="O17" s="145">
        <f>'[3]CONSOLIDADO TOTAL X FPONDO 2024'!K24</f>
        <v>712377.97000000009</v>
      </c>
      <c r="P17" s="144">
        <f t="shared" si="7"/>
        <v>4.9677821875884192E-3</v>
      </c>
      <c r="Q17" s="145">
        <f>'[3]CONSOLIDADO TOTAL X FPONDO 2024'!L24</f>
        <v>265248.54000000004</v>
      </c>
      <c r="R17" s="144">
        <f t="shared" si="8"/>
        <v>7.5607941574684359E-3</v>
      </c>
      <c r="S17" s="145">
        <v>11137.941967661585</v>
      </c>
      <c r="T17" s="144">
        <f t="shared" si="9"/>
        <v>8.3787972160029901E-3</v>
      </c>
      <c r="U17" s="145">
        <f>SUM('[3]CONSOLIDADO TOTAL X FPONDO 2024'!T24)</f>
        <v>774842.65516478999</v>
      </c>
      <c r="V17" s="146">
        <f t="shared" si="10"/>
        <v>8.1386224083582325E-3</v>
      </c>
      <c r="W17" s="147">
        <f t="shared" si="11"/>
        <v>23113844.175477799</v>
      </c>
      <c r="X17" s="129"/>
    </row>
    <row r="18" spans="1:24" ht="15.75" customHeight="1" x14ac:dyDescent="0.2">
      <c r="A18" s="143" t="s">
        <v>52</v>
      </c>
      <c r="B18" s="144">
        <f t="shared" si="1"/>
        <v>1.0489278172044795E-2</v>
      </c>
      <c r="C18" s="145">
        <f>'[3]CONSOLIDADO TOTAL X FPONDO 2024'!D25</f>
        <v>19175971.053922862</v>
      </c>
      <c r="D18" s="144">
        <f t="shared" si="2"/>
        <v>1.0489278172044789E-2</v>
      </c>
      <c r="E18" s="145">
        <f>'[3]CONSOLIDADO TOTAL X FPONDO 2024'!E25</f>
        <v>6054596.8952565584</v>
      </c>
      <c r="F18" s="144">
        <f t="shared" si="3"/>
        <v>1.0489278172044793E-2</v>
      </c>
      <c r="G18" s="145">
        <f>'[3]CONSOLIDADO TOTAL X FPONDO 2024'!F25</f>
        <v>1188241.9834101892</v>
      </c>
      <c r="H18" s="144">
        <f t="shared" si="0"/>
        <v>1.0489278172044789E-2</v>
      </c>
      <c r="I18" s="145">
        <f>'[3]CONSOLIDADO TOTAL X FPONDO 2024'!G25</f>
        <v>171985.86776478402</v>
      </c>
      <c r="J18" s="144">
        <f t="shared" si="4"/>
        <v>1.0489278172044795E-2</v>
      </c>
      <c r="K18" s="145">
        <f>'[3]CONSOLIDADO TOTAL X FPONDO 2024'!I25</f>
        <v>25772.534082728238</v>
      </c>
      <c r="L18" s="144">
        <f t="shared" si="5"/>
        <v>1.3109541264568933E-2</v>
      </c>
      <c r="M18" s="145">
        <f>'[3]CONSOLIDADO TOTAL X FPONDO 2024'!J25</f>
        <v>154348.95438246996</v>
      </c>
      <c r="N18" s="144">
        <f t="shared" si="6"/>
        <v>9.2721447351412738E-3</v>
      </c>
      <c r="O18" s="145">
        <f>'[3]CONSOLIDADO TOTAL X FPONDO 2024'!K25</f>
        <v>1329621.8099999998</v>
      </c>
      <c r="P18" s="144">
        <f t="shared" si="7"/>
        <v>9.2721446424748766E-3</v>
      </c>
      <c r="Q18" s="145">
        <f>'[3]CONSOLIDADO TOTAL X FPONDO 2024'!L25</f>
        <v>495074.60999999993</v>
      </c>
      <c r="R18" s="144">
        <f t="shared" si="8"/>
        <v>1.3109541264568926E-2</v>
      </c>
      <c r="S18" s="145">
        <v>19311.901208579246</v>
      </c>
      <c r="T18" s="144">
        <f t="shared" si="9"/>
        <v>1.0489278172044789E-2</v>
      </c>
      <c r="U18" s="145">
        <f>SUM('[3]CONSOLIDADO TOTAL X FPONDO 2024'!T25)</f>
        <v>970012.75243493833</v>
      </c>
      <c r="V18" s="146">
        <f t="shared" si="10"/>
        <v>1.0417161268314299E-2</v>
      </c>
      <c r="W18" s="147">
        <f t="shared" si="11"/>
        <v>29584938.362463109</v>
      </c>
      <c r="X18" s="129"/>
    </row>
    <row r="19" spans="1:24" ht="15.75" customHeight="1" x14ac:dyDescent="0.2">
      <c r="A19" s="143" t="s">
        <v>54</v>
      </c>
      <c r="B19" s="144">
        <f t="shared" si="1"/>
        <v>4.889385252472768E-2</v>
      </c>
      <c r="C19" s="145">
        <f>'[3]CONSOLIDADO TOTAL X FPONDO 2024'!D26</f>
        <v>89385283.272183135</v>
      </c>
      <c r="D19" s="144">
        <f t="shared" si="2"/>
        <v>4.8893852524727659E-2</v>
      </c>
      <c r="E19" s="145">
        <f>'[3]CONSOLIDADO TOTAL X FPONDO 2024'!E26</f>
        <v>28222396.511736255</v>
      </c>
      <c r="F19" s="144">
        <f t="shared" si="3"/>
        <v>4.8893852524727673E-2</v>
      </c>
      <c r="G19" s="145">
        <f>'[3]CONSOLIDADO TOTAL X FPONDO 2024'!F26</f>
        <v>5538772.7685004324</v>
      </c>
      <c r="H19" s="144">
        <f t="shared" si="0"/>
        <v>4.8893852524727659E-2</v>
      </c>
      <c r="I19" s="145">
        <f>'[3]CONSOLIDADO TOTAL X FPONDO 2024'!G26</f>
        <v>801680.67972873617</v>
      </c>
      <c r="J19" s="144">
        <f t="shared" si="4"/>
        <v>4.889385252472768E-2</v>
      </c>
      <c r="K19" s="145">
        <f>'[3]CONSOLIDADO TOTAL X FPONDO 2024'!I26</f>
        <v>120133.95583194673</v>
      </c>
      <c r="L19" s="144">
        <f t="shared" si="5"/>
        <v>4.5470717117067239E-2</v>
      </c>
      <c r="M19" s="145">
        <f>'[3]CONSOLIDADO TOTAL X FPONDO 2024'!J26</f>
        <v>535362.56535603385</v>
      </c>
      <c r="N19" s="144">
        <f t="shared" si="6"/>
        <v>6.4654114740564469E-2</v>
      </c>
      <c r="O19" s="145">
        <f>'[3]CONSOLIDADO TOTAL X FPONDO 2024'!K26</f>
        <v>9271373.9399999995</v>
      </c>
      <c r="P19" s="144">
        <f t="shared" si="7"/>
        <v>6.4654114611355881E-2</v>
      </c>
      <c r="Q19" s="145">
        <f>'[3]CONSOLIDADO TOTAL X FPONDO 2024'!L26</f>
        <v>3452125.8899999997</v>
      </c>
      <c r="R19" s="144">
        <f t="shared" si="8"/>
        <v>4.5470717117067232E-2</v>
      </c>
      <c r="S19" s="145">
        <v>66983.731858059837</v>
      </c>
      <c r="T19" s="144">
        <f t="shared" si="9"/>
        <v>4.8893852524727659E-2</v>
      </c>
      <c r="U19" s="145">
        <f>SUM('[3]CONSOLIDADO TOTAL X FPONDO 2024'!T26)</f>
        <v>4521537.105485443</v>
      </c>
      <c r="V19" s="146">
        <f t="shared" si="10"/>
        <v>4.9969961026035362E-2</v>
      </c>
      <c r="W19" s="147">
        <f t="shared" si="11"/>
        <v>141915650.42068005</v>
      </c>
      <c r="X19" s="129"/>
    </row>
    <row r="20" spans="1:24" ht="15.75" customHeight="1" x14ac:dyDescent="0.2">
      <c r="A20" s="143" t="s">
        <v>56</v>
      </c>
      <c r="B20" s="144">
        <f t="shared" si="1"/>
        <v>1.3464241006457029E-2</v>
      </c>
      <c r="C20" s="145">
        <f>'[3]CONSOLIDADO TOTAL X FPONDO 2024'!D27</f>
        <v>24614648.555223636</v>
      </c>
      <c r="D20" s="144">
        <f t="shared" si="2"/>
        <v>1.3464241006457024E-2</v>
      </c>
      <c r="E20" s="145">
        <f>'[3]CONSOLIDADO TOTAL X FPONDO 2024'!E27</f>
        <v>7771798.0644219145</v>
      </c>
      <c r="F20" s="144">
        <f t="shared" si="3"/>
        <v>1.3464241006457026E-2</v>
      </c>
      <c r="G20" s="145">
        <f>'[3]CONSOLIDADO TOTAL X FPONDO 2024'!F27</f>
        <v>1525250.4677837596</v>
      </c>
      <c r="H20" s="144">
        <f t="shared" si="0"/>
        <v>1.3464241006457024E-2</v>
      </c>
      <c r="I20" s="145">
        <f>'[3]CONSOLIDADO TOTAL X FPONDO 2024'!G27</f>
        <v>220764.3972548288</v>
      </c>
      <c r="J20" s="144">
        <f t="shared" si="4"/>
        <v>1.3464241006457028E-2</v>
      </c>
      <c r="K20" s="145">
        <f>'[3]CONSOLIDADO TOTAL X FPONDO 2024'!I27</f>
        <v>33082.124865541133</v>
      </c>
      <c r="L20" s="144">
        <f t="shared" si="5"/>
        <v>1.383036537418038E-2</v>
      </c>
      <c r="M20" s="145">
        <f>'[3]CONSOLIDADO TOTAL X FPONDO 2024'!J27</f>
        <v>162835.78434599427</v>
      </c>
      <c r="N20" s="144">
        <f t="shared" si="6"/>
        <v>1.2037650153465116E-2</v>
      </c>
      <c r="O20" s="145">
        <f>'[3]CONSOLIDADO TOTAL X FPONDO 2024'!K27</f>
        <v>1726194.1700000002</v>
      </c>
      <c r="P20" s="144">
        <f t="shared" si="7"/>
        <v>1.2037650323675998E-2</v>
      </c>
      <c r="Q20" s="145">
        <f>'[3]CONSOLIDADO TOTAL X FPONDO 2024'!L27</f>
        <v>642735.34</v>
      </c>
      <c r="R20" s="144">
        <f t="shared" si="8"/>
        <v>1.3830365374180377E-2</v>
      </c>
      <c r="S20" s="145">
        <v>20373.760179281846</v>
      </c>
      <c r="T20" s="144">
        <f t="shared" si="9"/>
        <v>1.3464241006457021E-2</v>
      </c>
      <c r="U20" s="145">
        <f>SUM('[3]CONSOLIDADO TOTAL X FPONDO 2024'!T27)</f>
        <v>1245127.1921578485</v>
      </c>
      <c r="V20" s="146">
        <f t="shared" si="10"/>
        <v>1.3367096041426536E-2</v>
      </c>
      <c r="W20" s="147">
        <f t="shared" si="11"/>
        <v>37962809.856232807</v>
      </c>
      <c r="X20" s="129"/>
    </row>
    <row r="21" spans="1:24" ht="15.75" customHeight="1" x14ac:dyDescent="0.2">
      <c r="A21" s="143" t="s">
        <v>58</v>
      </c>
      <c r="B21" s="144">
        <f t="shared" si="1"/>
        <v>2.2476983117214529E-2</v>
      </c>
      <c r="C21" s="145">
        <f>'[3]CONSOLIDADO TOTAL X FPONDO 2024'!D28</f>
        <v>41091290.607959479</v>
      </c>
      <c r="D21" s="144">
        <f t="shared" si="2"/>
        <v>2.2476983117214515E-2</v>
      </c>
      <c r="E21" s="145">
        <f>'[3]CONSOLIDADO TOTAL X FPONDO 2024'!E28</f>
        <v>12974112.228133593</v>
      </c>
      <c r="F21" s="144">
        <f t="shared" si="3"/>
        <v>2.2476983117214522E-2</v>
      </c>
      <c r="G21" s="145">
        <f>'[3]CONSOLIDADO TOTAL X FPONDO 2024'!F28</f>
        <v>2546228.1161974189</v>
      </c>
      <c r="H21" s="144">
        <f t="shared" si="0"/>
        <v>2.2476983117214518E-2</v>
      </c>
      <c r="I21" s="145">
        <f>'[3]CONSOLIDADO TOTAL X FPONDO 2024'!G28</f>
        <v>368540.4641523537</v>
      </c>
      <c r="J21" s="144">
        <f t="shared" si="4"/>
        <v>2.2476983117214525E-2</v>
      </c>
      <c r="K21" s="145">
        <f>'[3]CONSOLIDADO TOTAL X FPONDO 2024'!I28</f>
        <v>55226.756690388276</v>
      </c>
      <c r="L21" s="144">
        <f t="shared" si="5"/>
        <v>2.5198056472870611E-2</v>
      </c>
      <c r="M21" s="145">
        <f>'[3]CONSOLIDADO TOTAL X FPONDO 2024'!J28</f>
        <v>296676.56484438363</v>
      </c>
      <c r="N21" s="144">
        <f t="shared" si="6"/>
        <v>2.7476842872362885E-2</v>
      </c>
      <c r="O21" s="145">
        <f>'[3]CONSOLIDADO TOTAL X FPONDO 2024'!K28</f>
        <v>3940168.1700000004</v>
      </c>
      <c r="P21" s="144">
        <f t="shared" si="7"/>
        <v>2.7476842895795803E-2</v>
      </c>
      <c r="Q21" s="145">
        <f>'[3]CONSOLIDADO TOTAL X FPONDO 2024'!L28</f>
        <v>1467091.79</v>
      </c>
      <c r="R21" s="144">
        <f t="shared" si="8"/>
        <v>2.5198056472870611E-2</v>
      </c>
      <c r="S21" s="145">
        <v>37119.710555202204</v>
      </c>
      <c r="T21" s="144">
        <f t="shared" si="9"/>
        <v>2.2476983117214515E-2</v>
      </c>
      <c r="U21" s="145">
        <f>SUM('[3]CONSOLIDADO TOTAL X FPONDO 2024'!T28)</f>
        <v>2078594.9140018472</v>
      </c>
      <c r="V21" s="146">
        <f t="shared" si="10"/>
        <v>2.2836130316719501E-2</v>
      </c>
      <c r="W21" s="147">
        <f t="shared" si="11"/>
        <v>64855049.322534665</v>
      </c>
      <c r="X21" s="129"/>
    </row>
    <row r="22" spans="1:24" ht="15.75" customHeight="1" x14ac:dyDescent="0.2">
      <c r="A22" s="143" t="s">
        <v>60</v>
      </c>
      <c r="B22" s="144">
        <f t="shared" si="1"/>
        <v>1.1040913177113896E-2</v>
      </c>
      <c r="C22" s="145">
        <f>'[3]CONSOLIDADO TOTAL X FPONDO 2024'!D29</f>
        <v>20184442.439277835</v>
      </c>
      <c r="D22" s="144">
        <f t="shared" si="2"/>
        <v>1.1040913177113891E-2</v>
      </c>
      <c r="E22" s="145">
        <f>'[3]CONSOLIDADO TOTAL X FPONDO 2024'!E29</f>
        <v>6373010.3775024135</v>
      </c>
      <c r="F22" s="144">
        <f t="shared" si="3"/>
        <v>1.1040913177113894E-2</v>
      </c>
      <c r="G22" s="145">
        <f>'[3]CONSOLIDADO TOTAL X FPONDO 2024'!F29</f>
        <v>1250732.0672644549</v>
      </c>
      <c r="H22" s="144">
        <f t="shared" si="0"/>
        <v>1.1040913177113891E-2</v>
      </c>
      <c r="I22" s="145">
        <f>'[3]CONSOLIDADO TOTAL X FPONDO 2024'!G29</f>
        <v>181030.66793884078</v>
      </c>
      <c r="J22" s="144">
        <f t="shared" si="4"/>
        <v>1.1040913177113896E-2</v>
      </c>
      <c r="K22" s="145">
        <f>'[3]CONSOLIDADO TOTAL X FPONDO 2024'!I29</f>
        <v>27127.921149043203</v>
      </c>
      <c r="L22" s="144">
        <f t="shared" si="5"/>
        <v>9.2061372748162163E-3</v>
      </c>
      <c r="M22" s="145">
        <f>'[3]CONSOLIDADO TOTAL X FPONDO 2024'!J29</f>
        <v>108391.10489012893</v>
      </c>
      <c r="N22" s="144">
        <f t="shared" si="6"/>
        <v>6.7706844119904755E-3</v>
      </c>
      <c r="O22" s="145">
        <f>'[3]CONSOLIDADO TOTAL X FPONDO 2024'!K29</f>
        <v>970913.40999999992</v>
      </c>
      <c r="P22" s="144">
        <f t="shared" si="7"/>
        <v>6.7706844524868387E-3</v>
      </c>
      <c r="Q22" s="145">
        <f>'[3]CONSOLIDADO TOTAL X FPONDO 2024'!L29</f>
        <v>361512.26</v>
      </c>
      <c r="R22" s="144">
        <f t="shared" si="8"/>
        <v>9.2061372748162146E-3</v>
      </c>
      <c r="S22" s="145">
        <v>13561.72653000271</v>
      </c>
      <c r="T22" s="144">
        <f t="shared" si="9"/>
        <v>1.1040913177113891E-2</v>
      </c>
      <c r="U22" s="145">
        <f>SUM('[3]CONSOLIDADO TOTAL X FPONDO 2024'!T29)</f>
        <v>1021026.0806001335</v>
      </c>
      <c r="V22" s="146">
        <f t="shared" si="10"/>
        <v>1.0736458293465619E-2</v>
      </c>
      <c r="W22" s="147">
        <f t="shared" si="11"/>
        <v>30491748.055152856</v>
      </c>
      <c r="X22" s="129"/>
    </row>
    <row r="23" spans="1:24" ht="15.75" customHeight="1" x14ac:dyDescent="0.2">
      <c r="A23" s="143" t="s">
        <v>62</v>
      </c>
      <c r="B23" s="144">
        <f t="shared" si="1"/>
        <v>1.4380726352390948E-2</v>
      </c>
      <c r="C23" s="145">
        <f>'[3]CONSOLIDADO TOTAL X FPONDO 2024'!D30</f>
        <v>26290120.99257509</v>
      </c>
      <c r="D23" s="144">
        <f t="shared" si="2"/>
        <v>1.4380726352390943E-2</v>
      </c>
      <c r="E23" s="145">
        <f>'[3]CONSOLIDADO TOTAL X FPONDO 2024'!E30</f>
        <v>8300809.6168877715</v>
      </c>
      <c r="F23" s="144">
        <f t="shared" si="3"/>
        <v>1.4380726352390946E-2</v>
      </c>
      <c r="G23" s="145">
        <f>'[3]CONSOLIDADO TOTAL X FPONDO 2024'!F30</f>
        <v>1629071.3739850298</v>
      </c>
      <c r="H23" s="144">
        <f t="shared" si="0"/>
        <v>1.4380726352390943E-2</v>
      </c>
      <c r="I23" s="145">
        <f>'[3]CONSOLIDADO TOTAL X FPONDO 2024'!G30</f>
        <v>235791.41102344412</v>
      </c>
      <c r="J23" s="144">
        <f t="shared" si="4"/>
        <v>1.438072635239095E-2</v>
      </c>
      <c r="K23" s="145">
        <f>'[3]CONSOLIDADO TOTAL X FPONDO 2024'!I30</f>
        <v>35333.962353973227</v>
      </c>
      <c r="L23" s="144">
        <f t="shared" si="5"/>
        <v>1.5231754332381225E-2</v>
      </c>
      <c r="M23" s="145">
        <f>'[3]CONSOLIDADO TOTAL X FPONDO 2024'!J30</f>
        <v>179335.44028483628</v>
      </c>
      <c r="N23" s="144">
        <f t="shared" si="6"/>
        <v>1.4367921570456924E-2</v>
      </c>
      <c r="O23" s="145">
        <f>'[3]CONSOLIDADO TOTAL X FPONDO 2024'!K30</f>
        <v>2060354.15</v>
      </c>
      <c r="P23" s="144">
        <f t="shared" si="7"/>
        <v>1.4367921763726884E-2</v>
      </c>
      <c r="Q23" s="145">
        <f>'[3]CONSOLIDADO TOTAL X FPONDO 2024'!L30</f>
        <v>767157.28</v>
      </c>
      <c r="R23" s="144">
        <f t="shared" si="8"/>
        <v>1.5231754332381222E-2</v>
      </c>
      <c r="S23" s="145">
        <v>22438.171478608758</v>
      </c>
      <c r="T23" s="144">
        <f t="shared" si="9"/>
        <v>1.4380726352390939E-2</v>
      </c>
      <c r="U23" s="145">
        <f>SUM('[3]CONSOLIDADO TOTAL X FPONDO 2024'!T30)</f>
        <v>1329880.6383334822</v>
      </c>
      <c r="V23" s="146">
        <f t="shared" si="10"/>
        <v>1.4383808585636234E-2</v>
      </c>
      <c r="W23" s="147">
        <f t="shared" si="11"/>
        <v>40850293.036922239</v>
      </c>
      <c r="X23" s="129"/>
    </row>
    <row r="24" spans="1:24" ht="15.75" customHeight="1" x14ac:dyDescent="0.2">
      <c r="A24" s="143" t="s">
        <v>64</v>
      </c>
      <c r="B24" s="144">
        <f t="shared" si="1"/>
        <v>8.9135831408431298E-3</v>
      </c>
      <c r="C24" s="145">
        <f>'[3]CONSOLIDADO TOTAL X FPONDO 2024'!D31</f>
        <v>16295364.608699478</v>
      </c>
      <c r="D24" s="144">
        <f t="shared" si="2"/>
        <v>8.9135831408431263E-3</v>
      </c>
      <c r="E24" s="145">
        <f>'[3]CONSOLIDADO TOTAL X FPONDO 2024'!E31</f>
        <v>5145077.8523532469</v>
      </c>
      <c r="F24" s="144">
        <f t="shared" si="3"/>
        <v>8.9135831408431281E-3</v>
      </c>
      <c r="G24" s="145">
        <f>'[3]CONSOLIDADO TOTAL X FPONDO 2024'!F31</f>
        <v>1009744.7638289054</v>
      </c>
      <c r="H24" s="144">
        <f t="shared" si="0"/>
        <v>8.9135831408431263E-3</v>
      </c>
      <c r="I24" s="145">
        <f>'[3]CONSOLIDADO TOTAL X FPONDO 2024'!G31</f>
        <v>146150.22180049666</v>
      </c>
      <c r="J24" s="144">
        <f t="shared" si="4"/>
        <v>8.9135831408431298E-3</v>
      </c>
      <c r="K24" s="145">
        <f>'[3]CONSOLIDADO TOTAL X FPONDO 2024'!I31</f>
        <v>21900.994666044629</v>
      </c>
      <c r="L24" s="144">
        <f t="shared" si="5"/>
        <v>9.1466979134981145E-3</v>
      </c>
      <c r="M24" s="145">
        <f>'[3]CONSOLIDADO TOTAL X FPONDO 2024'!J31</f>
        <v>107691.27847488993</v>
      </c>
      <c r="N24" s="144">
        <f t="shared" si="6"/>
        <v>5.1031444990241506E-3</v>
      </c>
      <c r="O24" s="145">
        <f>'[3]CONSOLIDADO TOTAL X FPONDO 2024'!K31</f>
        <v>731788.85999999987</v>
      </c>
      <c r="P24" s="144">
        <f t="shared" si="7"/>
        <v>5.1031446496725349E-3</v>
      </c>
      <c r="Q24" s="145">
        <f>'[3]CONSOLIDADO TOTAL X FPONDO 2024'!L31</f>
        <v>272476.05</v>
      </c>
      <c r="R24" s="144">
        <f t="shared" si="8"/>
        <v>9.1466979134981093E-3</v>
      </c>
      <c r="S24" s="145">
        <v>13474.165336936507</v>
      </c>
      <c r="T24" s="144">
        <f t="shared" si="9"/>
        <v>8.9135831408431263E-3</v>
      </c>
      <c r="U24" s="145">
        <f>SUM('[3]CONSOLIDADO TOTAL X FPONDO 2024'!T31)</f>
        <v>824297.83772446064</v>
      </c>
      <c r="V24" s="146">
        <f t="shared" si="10"/>
        <v>8.6506338905894074E-3</v>
      </c>
      <c r="W24" s="147">
        <f t="shared" si="11"/>
        <v>24567966.632884458</v>
      </c>
      <c r="X24" s="129"/>
    </row>
    <row r="25" spans="1:24" ht="15.75" customHeight="1" x14ac:dyDescent="0.2">
      <c r="A25" s="143" t="s">
        <v>66</v>
      </c>
      <c r="B25" s="144">
        <f t="shared" si="1"/>
        <v>1.1030986471215247E-2</v>
      </c>
      <c r="C25" s="145">
        <f>'[3]CONSOLIDADO TOTAL X FPONDO 2024'!D32</f>
        <v>20166294.934573401</v>
      </c>
      <c r="D25" s="144">
        <f t="shared" si="2"/>
        <v>1.1030986471215243E-2</v>
      </c>
      <c r="E25" s="145">
        <f>'[3]CONSOLIDADO TOTAL X FPONDO 2024'!E32</f>
        <v>6367280.5072741397</v>
      </c>
      <c r="F25" s="144">
        <f t="shared" si="3"/>
        <v>1.1030986471215247E-2</v>
      </c>
      <c r="G25" s="145">
        <f>'[3]CONSOLIDADO TOTAL X FPONDO 2024'!F32</f>
        <v>1249607.5543559142</v>
      </c>
      <c r="H25" s="144">
        <f t="shared" si="0"/>
        <v>1.1030986471215243E-2</v>
      </c>
      <c r="I25" s="145">
        <f>'[3]CONSOLIDADO TOTAL X FPONDO 2024'!G32</f>
        <v>180867.90620252086</v>
      </c>
      <c r="J25" s="144">
        <f t="shared" si="4"/>
        <v>1.1030986471215249E-2</v>
      </c>
      <c r="K25" s="145">
        <f>'[3]CONSOLIDADO TOTAL X FPONDO 2024'!I32</f>
        <v>27103.530875288812</v>
      </c>
      <c r="L25" s="144">
        <f t="shared" si="5"/>
        <v>8.882353446609861E-3</v>
      </c>
      <c r="M25" s="145">
        <f>'[3]CONSOLIDADO TOTAL X FPONDO 2024'!J32</f>
        <v>104578.94286851241</v>
      </c>
      <c r="N25" s="144">
        <f t="shared" si="6"/>
        <v>8.0927836727707498E-3</v>
      </c>
      <c r="O25" s="145">
        <f>'[3]CONSOLIDADO TOTAL X FPONDO 2024'!K32</f>
        <v>1160501.9099999999</v>
      </c>
      <c r="P25" s="144">
        <f t="shared" si="7"/>
        <v>8.0927836630653085E-3</v>
      </c>
      <c r="Q25" s="145">
        <f>'[3]CONSOLIDADO TOTAL X FPONDO 2024'!L32</f>
        <v>432104.10000000003</v>
      </c>
      <c r="R25" s="144">
        <f t="shared" si="8"/>
        <v>8.8823534466098576E-3</v>
      </c>
      <c r="S25" s="145">
        <v>13084.754744563019</v>
      </c>
      <c r="T25" s="144">
        <f t="shared" si="9"/>
        <v>1.1030986471215242E-2</v>
      </c>
      <c r="U25" s="145">
        <f>SUM('[3]CONSOLIDADO TOTAL X FPONDO 2024'!T32)</f>
        <v>1020108.0926172214</v>
      </c>
      <c r="V25" s="146">
        <f t="shared" si="10"/>
        <v>1.0817367667470157E-2</v>
      </c>
      <c r="W25" s="147">
        <f t="shared" si="11"/>
        <v>30721532.233511563</v>
      </c>
      <c r="X25" s="129"/>
    </row>
    <row r="26" spans="1:24" ht="15.75" customHeight="1" x14ac:dyDescent="0.2">
      <c r="A26" s="143" t="s">
        <v>68</v>
      </c>
      <c r="B26" s="144">
        <f t="shared" si="1"/>
        <v>8.818187490495448E-3</v>
      </c>
      <c r="C26" s="145">
        <f>'[3]CONSOLIDADO TOTAL X FPONDO 2024'!D33</f>
        <v>16120967.076311348</v>
      </c>
      <c r="D26" s="144">
        <f t="shared" si="2"/>
        <v>8.8181874904954445E-3</v>
      </c>
      <c r="E26" s="145">
        <f>'[3]CONSOLIDADO TOTAL X FPONDO 2024'!E33</f>
        <v>5090013.7956143012</v>
      </c>
      <c r="F26" s="144">
        <f t="shared" si="3"/>
        <v>8.818187490495448E-3</v>
      </c>
      <c r="G26" s="145">
        <f>'[3]CONSOLIDADO TOTAL X FPONDO 2024'!F33</f>
        <v>998938.1940231839</v>
      </c>
      <c r="H26" s="144">
        <f t="shared" si="0"/>
        <v>8.8181874904954462E-3</v>
      </c>
      <c r="I26" s="145">
        <f>'[3]CONSOLIDADO TOTAL X FPONDO 2024'!G33</f>
        <v>144586.08140523499</v>
      </c>
      <c r="J26" s="144">
        <f t="shared" si="4"/>
        <v>8.818187490495448E-3</v>
      </c>
      <c r="K26" s="145">
        <f>'[3]CONSOLIDADO TOTAL X FPONDO 2024'!I33</f>
        <v>21666.604118896961</v>
      </c>
      <c r="L26" s="144">
        <f t="shared" si="5"/>
        <v>1.1604043895842554E-2</v>
      </c>
      <c r="M26" s="145">
        <f>'[3]CONSOLIDADO TOTAL X FPONDO 2024'!J33</f>
        <v>136623.5481307267</v>
      </c>
      <c r="N26" s="144">
        <f t="shared" si="6"/>
        <v>6.6695894271071822E-3</v>
      </c>
      <c r="O26" s="145">
        <f>'[3]CONSOLIDADO TOTAL X FPONDO 2024'!K33</f>
        <v>956416.43</v>
      </c>
      <c r="P26" s="144">
        <f t="shared" si="7"/>
        <v>6.6695896689844287E-3</v>
      </c>
      <c r="Q26" s="145">
        <f>'[3]CONSOLIDADO TOTAL X FPONDO 2024'!L33</f>
        <v>356114.43000000005</v>
      </c>
      <c r="R26" s="144">
        <f t="shared" si="8"/>
        <v>1.1604043895842553E-2</v>
      </c>
      <c r="S26" s="145">
        <v>17094.125935755786</v>
      </c>
      <c r="T26" s="144">
        <f t="shared" si="9"/>
        <v>8.8181874904954445E-3</v>
      </c>
      <c r="U26" s="145">
        <f>SUM('[3]CONSOLIDADO TOTAL X FPONDO 2024'!T33)</f>
        <v>815475.972592626</v>
      </c>
      <c r="V26" s="146">
        <f t="shared" si="10"/>
        <v>8.6822990371422243E-3</v>
      </c>
      <c r="W26" s="147">
        <f t="shared" si="11"/>
        <v>24657896.258132074</v>
      </c>
      <c r="X26" s="129"/>
    </row>
    <row r="27" spans="1:24" ht="15.75" customHeight="1" x14ac:dyDescent="0.2">
      <c r="A27" s="143" t="s">
        <v>70</v>
      </c>
      <c r="B27" s="144">
        <f t="shared" si="1"/>
        <v>1.5519926711011061E-2</v>
      </c>
      <c r="C27" s="145">
        <f>'[3]CONSOLIDADO TOTAL X FPONDO 2024'!D34</f>
        <v>28372749.820146672</v>
      </c>
      <c r="D27" s="144">
        <f t="shared" si="2"/>
        <v>1.5519926711011054E-2</v>
      </c>
      <c r="E27" s="145">
        <f>'[3]CONSOLIDADO TOTAL X FPONDO 2024'!E34</f>
        <v>8958376.214059243</v>
      </c>
      <c r="F27" s="144">
        <f t="shared" si="3"/>
        <v>1.5519926711011059E-2</v>
      </c>
      <c r="G27" s="145">
        <f>'[3]CONSOLIDADO TOTAL X FPONDO 2024'!F34</f>
        <v>1758121.7882676821</v>
      </c>
      <c r="H27" s="144">
        <f t="shared" si="0"/>
        <v>1.5519926711011055E-2</v>
      </c>
      <c r="I27" s="145">
        <f>'[3]CONSOLIDADO TOTAL X FPONDO 2024'!G34</f>
        <v>254470.13791214471</v>
      </c>
      <c r="J27" s="144">
        <f t="shared" si="4"/>
        <v>1.5519926711011061E-2</v>
      </c>
      <c r="K27" s="145">
        <f>'[3]CONSOLIDADO TOTAL X FPONDO 2024'!I34</f>
        <v>38133.018646315752</v>
      </c>
      <c r="L27" s="144">
        <f t="shared" si="5"/>
        <v>1.1312931785334558E-2</v>
      </c>
      <c r="M27" s="145">
        <f>'[3]CONSOLIDADO TOTAL X FPONDO 2024'!J34</f>
        <v>133196.05597381783</v>
      </c>
      <c r="N27" s="144">
        <f t="shared" si="6"/>
        <v>1.2262111524873397E-2</v>
      </c>
      <c r="O27" s="145">
        <f>'[3]CONSOLIDADO TOTAL X FPONDO 2024'!K34</f>
        <v>1758381.8399999999</v>
      </c>
      <c r="P27" s="144">
        <f t="shared" si="7"/>
        <v>1.2262111409559653E-2</v>
      </c>
      <c r="Q27" s="145">
        <f>'[3]CONSOLIDADO TOTAL X FPONDO 2024'!L34</f>
        <v>654720.16</v>
      </c>
      <c r="R27" s="144">
        <f t="shared" si="8"/>
        <v>1.1312931785334554E-2</v>
      </c>
      <c r="S27" s="145">
        <v>16665.283445748464</v>
      </c>
      <c r="T27" s="144">
        <f t="shared" si="9"/>
        <v>1.5519926711011055E-2</v>
      </c>
      <c r="U27" s="145">
        <f>SUM('[3]CONSOLIDADO TOTAL X FPONDO 2024'!T34)</f>
        <v>1435230.0110276903</v>
      </c>
      <c r="V27" s="146">
        <f t="shared" si="10"/>
        <v>1.5274560050467054E-2</v>
      </c>
      <c r="W27" s="147">
        <f t="shared" si="11"/>
        <v>43380044.329479307</v>
      </c>
      <c r="X27" s="129"/>
    </row>
    <row r="28" spans="1:24" ht="15.75" customHeight="1" x14ac:dyDescent="0.2">
      <c r="A28" s="143" t="s">
        <v>72</v>
      </c>
      <c r="B28" s="144">
        <f t="shared" si="1"/>
        <v>1.816482672532042E-2</v>
      </c>
      <c r="C28" s="145">
        <f>'[3]CONSOLIDADO TOTAL X FPONDO 2024'!D35</f>
        <v>33208023.066125363</v>
      </c>
      <c r="D28" s="144">
        <f t="shared" si="2"/>
        <v>1.8164826725320413E-2</v>
      </c>
      <c r="E28" s="145">
        <f>'[3]CONSOLIDADO TOTAL X FPONDO 2024'!E35</f>
        <v>10485059.285310058</v>
      </c>
      <c r="F28" s="144">
        <f t="shared" si="3"/>
        <v>1.8164826725320417E-2</v>
      </c>
      <c r="G28" s="145">
        <f>'[3]CONSOLIDADO TOTAL X FPONDO 2024'!F35</f>
        <v>2057740.2355408687</v>
      </c>
      <c r="H28" s="144">
        <f t="shared" si="0"/>
        <v>1.8164826725320413E-2</v>
      </c>
      <c r="I28" s="145">
        <f>'[3]CONSOLIDADO TOTAL X FPONDO 2024'!G35</f>
        <v>297836.84214584593</v>
      </c>
      <c r="J28" s="144">
        <f t="shared" si="4"/>
        <v>1.816482672532042E-2</v>
      </c>
      <c r="K28" s="145">
        <f>'[3]CONSOLIDADO TOTAL X FPONDO 2024'!I35</f>
        <v>44631.633197874362</v>
      </c>
      <c r="L28" s="144">
        <f t="shared" si="5"/>
        <v>1.5389203472536386E-2</v>
      </c>
      <c r="M28" s="145">
        <f>'[3]CONSOLIDADO TOTAL X FPONDO 2024'!J35</f>
        <v>181189.21301882577</v>
      </c>
      <c r="N28" s="144">
        <f t="shared" si="6"/>
        <v>1.7442325348362681E-2</v>
      </c>
      <c r="O28" s="145">
        <f>'[3]CONSOLIDADO TOTAL X FPONDO 2024'!K35</f>
        <v>2501222.4099999997</v>
      </c>
      <c r="P28" s="144">
        <f t="shared" si="7"/>
        <v>1.7442325373384002E-2</v>
      </c>
      <c r="Q28" s="145">
        <f>'[3]CONSOLIDADO TOTAL X FPONDO 2024'!L35</f>
        <v>931311.2300000001</v>
      </c>
      <c r="R28" s="144">
        <f t="shared" si="8"/>
        <v>1.5389203472536382E-2</v>
      </c>
      <c r="S28" s="145">
        <v>22670.112641055846</v>
      </c>
      <c r="T28" s="144">
        <f t="shared" si="9"/>
        <v>1.8164826725320413E-2</v>
      </c>
      <c r="U28" s="145">
        <f>SUM('[3]CONSOLIDADO TOTAL X FPONDO 2024'!T35)</f>
        <v>1679821.3642852509</v>
      </c>
      <c r="V28" s="146">
        <f t="shared" si="10"/>
        <v>1.8101815925193387E-2</v>
      </c>
      <c r="W28" s="147">
        <f t="shared" si="11"/>
        <v>51409505.392265141</v>
      </c>
      <c r="X28" s="129"/>
    </row>
    <row r="29" spans="1:24" ht="15.75" customHeight="1" x14ac:dyDescent="0.2">
      <c r="A29" s="143" t="s">
        <v>74</v>
      </c>
      <c r="B29" s="144">
        <f t="shared" si="1"/>
        <v>1.8744874745107248E-2</v>
      </c>
      <c r="C29" s="145">
        <f>'[3]CONSOLIDADO TOTAL X FPONDO 2024'!D36</f>
        <v>34268437.696653664</v>
      </c>
      <c r="D29" s="144">
        <f t="shared" si="2"/>
        <v>1.8744874745107238E-2</v>
      </c>
      <c r="E29" s="145">
        <f>'[3]CONSOLIDADO TOTAL X FPONDO 2024'!E36</f>
        <v>10819873.262220386</v>
      </c>
      <c r="F29" s="144">
        <f t="shared" si="3"/>
        <v>1.8744874745107241E-2</v>
      </c>
      <c r="G29" s="145">
        <f>'[3]CONSOLIDADO TOTAL X FPONDO 2024'!F36</f>
        <v>2123448.9905380951</v>
      </c>
      <c r="H29" s="144">
        <f t="shared" si="0"/>
        <v>1.8744874745107238E-2</v>
      </c>
      <c r="I29" s="145">
        <f>'[3]CONSOLIDADO TOTAL X FPONDO 2024'!G36</f>
        <v>307347.51203103922</v>
      </c>
      <c r="J29" s="144">
        <f t="shared" si="4"/>
        <v>1.8744874745107245E-2</v>
      </c>
      <c r="K29" s="145">
        <f>'[3]CONSOLIDADO TOTAL X FPONDO 2024'!I36</f>
        <v>46056.832064219299</v>
      </c>
      <c r="L29" s="144">
        <f t="shared" si="5"/>
        <v>2.7943641576931407E-2</v>
      </c>
      <c r="M29" s="145">
        <f>'[3]CONSOLIDADO TOTAL X FPONDO 2024'!J36</f>
        <v>329002.50069731934</v>
      </c>
      <c r="N29" s="144">
        <f t="shared" si="6"/>
        <v>2.3991979082010825E-2</v>
      </c>
      <c r="O29" s="145">
        <f>'[3]CONSOLIDADO TOTAL X FPONDO 2024'!K36</f>
        <v>3440440.1100000003</v>
      </c>
      <c r="P29" s="144">
        <f t="shared" si="7"/>
        <v>2.3991979103771578E-2</v>
      </c>
      <c r="Q29" s="145">
        <f>'[3]CONSOLIDADO TOTAL X FPONDO 2024'!L36</f>
        <v>1281021.83</v>
      </c>
      <c r="R29" s="144">
        <f t="shared" si="8"/>
        <v>2.7943641576931407E-2</v>
      </c>
      <c r="S29" s="145">
        <v>41164.281392526034</v>
      </c>
      <c r="T29" s="144">
        <f t="shared" si="9"/>
        <v>1.8744874745107238E-2</v>
      </c>
      <c r="U29" s="145">
        <f>SUM('[3]CONSOLIDADO TOTAL X FPONDO 2024'!T36)</f>
        <v>1733462.2313677347</v>
      </c>
      <c r="V29" s="146">
        <f t="shared" si="10"/>
        <v>1.9151368625168242E-2</v>
      </c>
      <c r="W29" s="147">
        <f t="shared" si="11"/>
        <v>54390255.246964991</v>
      </c>
      <c r="X29" s="129"/>
    </row>
    <row r="30" spans="1:24" ht="15.75" customHeight="1" x14ac:dyDescent="0.2">
      <c r="A30" s="143" t="s">
        <v>76</v>
      </c>
      <c r="B30" s="144">
        <f t="shared" si="1"/>
        <v>2.025150897303446E-2</v>
      </c>
      <c r="C30" s="145">
        <f>'[3]CONSOLIDADO TOTAL X FPONDO 2024'!D37</f>
        <v>37022790.653044902</v>
      </c>
      <c r="D30" s="144">
        <f t="shared" si="2"/>
        <v>2.0251508973034453E-2</v>
      </c>
      <c r="E30" s="145">
        <f>'[3]CONSOLIDADO TOTAL X FPONDO 2024'!E37</f>
        <v>11689529.187926199</v>
      </c>
      <c r="F30" s="144">
        <f t="shared" si="3"/>
        <v>2.025150897303446E-2</v>
      </c>
      <c r="G30" s="145">
        <f>'[3]CONSOLIDADO TOTAL X FPONDO 2024'!F37</f>
        <v>2294122.893346502</v>
      </c>
      <c r="H30" s="144">
        <f t="shared" si="0"/>
        <v>2.0251508973034453E-2</v>
      </c>
      <c r="I30" s="145">
        <f>'[3]CONSOLIDADO TOTAL X FPONDO 2024'!G37</f>
        <v>332050.81294880621</v>
      </c>
      <c r="J30" s="144">
        <f t="shared" si="4"/>
        <v>2.025150897303446E-2</v>
      </c>
      <c r="K30" s="145">
        <f>'[3]CONSOLIDADO TOTAL X FPONDO 2024'!I37</f>
        <v>49758.686601068672</v>
      </c>
      <c r="L30" s="144">
        <f t="shared" si="5"/>
        <v>1.8113223252228156E-2</v>
      </c>
      <c r="M30" s="145">
        <f>'[3]CONSOLIDADO TOTAL X FPONDO 2024'!J37</f>
        <v>213261.24332311546</v>
      </c>
      <c r="N30" s="144">
        <f t="shared" si="6"/>
        <v>2.1966747366591786E-2</v>
      </c>
      <c r="O30" s="145">
        <f>'[3]CONSOLIDADO TOTAL X FPONDO 2024'!K37</f>
        <v>3150022.7</v>
      </c>
      <c r="P30" s="144">
        <f t="shared" si="7"/>
        <v>2.1966747275714456E-2</v>
      </c>
      <c r="Q30" s="145">
        <f>'[3]CONSOLIDADO TOTAL X FPONDO 2024'!L37</f>
        <v>1172887.1000000001</v>
      </c>
      <c r="R30" s="144">
        <f t="shared" si="8"/>
        <v>1.8113223252228149E-2</v>
      </c>
      <c r="S30" s="145">
        <v>26682.915210875821</v>
      </c>
      <c r="T30" s="144">
        <f t="shared" si="9"/>
        <v>2.025150897303445E-2</v>
      </c>
      <c r="U30" s="145">
        <f>SUM('[3]CONSOLIDADO TOTAL X FPONDO 2024'!T37)</f>
        <v>1872790.6379914926</v>
      </c>
      <c r="V30" s="146">
        <f t="shared" si="10"/>
        <v>2.0360389163725189E-2</v>
      </c>
      <c r="W30" s="147">
        <f t="shared" si="11"/>
        <v>57823896.830392964</v>
      </c>
      <c r="X30" s="129"/>
    </row>
    <row r="31" spans="1:24" ht="15.75" customHeight="1" x14ac:dyDescent="0.2">
      <c r="A31" s="143" t="s">
        <v>78</v>
      </c>
      <c r="B31" s="144">
        <f t="shared" si="1"/>
        <v>1.0819464096979209E-2</v>
      </c>
      <c r="C31" s="145">
        <f>'[3]CONSOLIDADO TOTAL X FPONDO 2024'!D38</f>
        <v>19779600.363309436</v>
      </c>
      <c r="D31" s="144">
        <f t="shared" si="2"/>
        <v>1.0819464096979203E-2</v>
      </c>
      <c r="E31" s="145">
        <f>'[3]CONSOLIDADO TOTAL X FPONDO 2024'!E38</f>
        <v>6245186.0514573418</v>
      </c>
      <c r="F31" s="144">
        <f t="shared" si="3"/>
        <v>1.0819464096979205E-2</v>
      </c>
      <c r="G31" s="145">
        <f>'[3]CONSOLIDADO TOTAL X FPONDO 2024'!F38</f>
        <v>1225645.9660201489</v>
      </c>
      <c r="H31" s="144">
        <f t="shared" si="0"/>
        <v>1.0819464096979202E-2</v>
      </c>
      <c r="I31" s="145">
        <f>'[3]CONSOLIDADO TOTAL X FPONDO 2024'!G38</f>
        <v>177399.71149093364</v>
      </c>
      <c r="J31" s="144">
        <f t="shared" si="4"/>
        <v>1.0819464096979207E-2</v>
      </c>
      <c r="K31" s="145">
        <f>'[3]CONSOLIDADO TOTAL X FPONDO 2024'!I38</f>
        <v>26583.812786985385</v>
      </c>
      <c r="L31" s="144">
        <f t="shared" si="5"/>
        <v>1.0947347426726038E-2</v>
      </c>
      <c r="M31" s="145">
        <f>'[3]CONSOLIDADO TOTAL X FPONDO 2024'!J38</f>
        <v>128891.74338567888</v>
      </c>
      <c r="N31" s="144">
        <f t="shared" si="6"/>
        <v>7.9680352042497855E-3</v>
      </c>
      <c r="O31" s="145">
        <f>'[3]CONSOLIDADO TOTAL X FPONDO 2024'!K38</f>
        <v>1142613.03</v>
      </c>
      <c r="P31" s="144">
        <f t="shared" si="7"/>
        <v>7.9680351765429435E-3</v>
      </c>
      <c r="Q31" s="145">
        <f>'[3]CONSOLIDADO TOTAL X FPONDO 2024'!L38</f>
        <v>425443.31</v>
      </c>
      <c r="R31" s="144">
        <f t="shared" si="8"/>
        <v>1.0947347426726033E-2</v>
      </c>
      <c r="S31" s="145">
        <v>16126.734546563797</v>
      </c>
      <c r="T31" s="144">
        <f t="shared" si="9"/>
        <v>1.0819464096979202E-2</v>
      </c>
      <c r="U31" s="145">
        <f>SUM('[3]CONSOLIDADO TOTAL X FPONDO 2024'!T38)</f>
        <v>1000547.2232162073</v>
      </c>
      <c r="V31" s="146">
        <f t="shared" si="10"/>
        <v>1.062247663267279E-2</v>
      </c>
      <c r="W31" s="147">
        <f t="shared" si="11"/>
        <v>30168037.946213294</v>
      </c>
      <c r="X31" s="129"/>
    </row>
    <row r="32" spans="1:24" ht="15.75" customHeight="1" x14ac:dyDescent="0.2">
      <c r="A32" s="143" t="s">
        <v>80</v>
      </c>
      <c r="B32" s="144">
        <f t="shared" si="1"/>
        <v>9.7072055461347763E-3</v>
      </c>
      <c r="C32" s="145">
        <f>'[3]CONSOLIDADO TOTAL X FPONDO 2024'!D39</f>
        <v>17746225.194337901</v>
      </c>
      <c r="D32" s="144">
        <f t="shared" si="2"/>
        <v>9.7072055461347711E-3</v>
      </c>
      <c r="E32" s="145">
        <f>'[3]CONSOLIDADO TOTAL X FPONDO 2024'!E39</f>
        <v>5603170.7422806891</v>
      </c>
      <c r="F32" s="144">
        <f t="shared" si="3"/>
        <v>9.7072055461347746E-3</v>
      </c>
      <c r="G32" s="145">
        <f>'[3]CONSOLIDADO TOTAL X FPONDO 2024'!F39</f>
        <v>1099647.5622364986</v>
      </c>
      <c r="H32" s="144">
        <f t="shared" si="0"/>
        <v>9.7072055461347711E-3</v>
      </c>
      <c r="I32" s="145">
        <f>'[3]CONSOLIDADO TOTAL X FPONDO 2024'!G39</f>
        <v>159162.73189060239</v>
      </c>
      <c r="J32" s="144">
        <f t="shared" si="4"/>
        <v>9.7072055461347763E-3</v>
      </c>
      <c r="K32" s="145">
        <f>'[3]CONSOLIDADO TOTAL X FPONDO 2024'!I39</f>
        <v>23850.953486252791</v>
      </c>
      <c r="L32" s="144">
        <f t="shared" si="5"/>
        <v>1.1620416181178827E-2</v>
      </c>
      <c r="M32" s="145">
        <f>'[3]CONSOLIDADO TOTAL X FPONDO 2024'!J39</f>
        <v>136816.31194080258</v>
      </c>
      <c r="N32" s="144">
        <f t="shared" si="6"/>
        <v>7.1654007259787551E-3</v>
      </c>
      <c r="O32" s="145">
        <f>'[3]CONSOLIDADO TOTAL X FPONDO 2024'!K39</f>
        <v>1027515.5700000001</v>
      </c>
      <c r="P32" s="144">
        <f t="shared" si="7"/>
        <v>7.1654006585050029E-3</v>
      </c>
      <c r="Q32" s="145">
        <f>'[3]CONSOLIDADO TOTAL X FPONDO 2024'!L39</f>
        <v>382587.64</v>
      </c>
      <c r="R32" s="144">
        <f t="shared" si="8"/>
        <v>1.1620416181178823E-2</v>
      </c>
      <c r="S32" s="145">
        <v>17118.244243985784</v>
      </c>
      <c r="T32" s="144">
        <f t="shared" si="9"/>
        <v>9.7072055461347694E-3</v>
      </c>
      <c r="U32" s="145">
        <f>SUM('[3]CONSOLIDADO TOTAL X FPONDO 2024'!T39)</f>
        <v>897689.3372275111</v>
      </c>
      <c r="V32" s="146">
        <f t="shared" si="10"/>
        <v>9.5400002810691036E-3</v>
      </c>
      <c r="W32" s="147">
        <f t="shared" si="11"/>
        <v>27093784.287644248</v>
      </c>
      <c r="X32" s="129"/>
    </row>
    <row r="33" spans="1:24" ht="15.75" customHeight="1" x14ac:dyDescent="0.2">
      <c r="A33" s="143" t="s">
        <v>82</v>
      </c>
      <c r="B33" s="144">
        <f t="shared" si="1"/>
        <v>1.1873393415795385E-2</v>
      </c>
      <c r="C33" s="145">
        <f>'[3]CONSOLIDADO TOTAL X FPONDO 2024'!D40</f>
        <v>21706340.962520741</v>
      </c>
      <c r="D33" s="144">
        <f t="shared" si="2"/>
        <v>1.187339341579538E-2</v>
      </c>
      <c r="E33" s="145">
        <f>'[3]CONSOLIDADO TOTAL X FPONDO 2024'!E40</f>
        <v>6853532.6961798305</v>
      </c>
      <c r="F33" s="144">
        <f t="shared" si="3"/>
        <v>1.1873393415795384E-2</v>
      </c>
      <c r="G33" s="145">
        <f>'[3]CONSOLIDADO TOTAL X FPONDO 2024'!F40</f>
        <v>1345036.7423561106</v>
      </c>
      <c r="H33" s="144">
        <f t="shared" si="0"/>
        <v>1.187339341579538E-2</v>
      </c>
      <c r="I33" s="145">
        <f>'[3]CONSOLIDADO TOTAL X FPONDO 2024'!G40</f>
        <v>194680.30463436182</v>
      </c>
      <c r="J33" s="144">
        <f t="shared" si="4"/>
        <v>1.1873393415795384E-2</v>
      </c>
      <c r="K33" s="145">
        <f>'[3]CONSOLIDADO TOTAL X FPONDO 2024'!I40</f>
        <v>29173.355064772211</v>
      </c>
      <c r="L33" s="144">
        <f t="shared" si="5"/>
        <v>1.0014562354012409E-2</v>
      </c>
      <c r="M33" s="145">
        <f>'[3]CONSOLIDADO TOTAL X FPONDO 2024'!J40</f>
        <v>117909.33006309808</v>
      </c>
      <c r="N33" s="144">
        <f t="shared" si="6"/>
        <v>8.7843628173231679E-3</v>
      </c>
      <c r="O33" s="145">
        <f>'[3]CONSOLIDADO TOTAL X FPONDO 2024'!K40</f>
        <v>1259674.08</v>
      </c>
      <c r="P33" s="144">
        <f t="shared" si="7"/>
        <v>8.784362681969202E-3</v>
      </c>
      <c r="Q33" s="145">
        <f>'[3]CONSOLIDADO TOTAL X FPONDO 2024'!L40</f>
        <v>469030.10000000003</v>
      </c>
      <c r="R33" s="144">
        <f t="shared" si="8"/>
        <v>1.0014562354012407E-2</v>
      </c>
      <c r="S33" s="145">
        <v>14752.632065818047</v>
      </c>
      <c r="T33" s="144">
        <f t="shared" si="9"/>
        <v>1.1873393415795377E-2</v>
      </c>
      <c r="U33" s="145">
        <f>SUM('[3]CONSOLIDADO TOTAL X FPONDO 2024'!T40)</f>
        <v>1098011.0203096413</v>
      </c>
      <c r="V33" s="146">
        <f t="shared" si="10"/>
        <v>1.1650675048493739E-2</v>
      </c>
      <c r="W33" s="147">
        <f t="shared" si="11"/>
        <v>33088141.223194376</v>
      </c>
      <c r="X33" s="129"/>
    </row>
    <row r="34" spans="1:24" ht="15.75" customHeight="1" x14ac:dyDescent="0.2">
      <c r="A34" s="143" t="s">
        <v>84</v>
      </c>
      <c r="B34" s="144">
        <f t="shared" si="1"/>
        <v>9.4597421858057112E-3</v>
      </c>
      <c r="C34" s="145">
        <f>'[3]CONSOLIDADO TOTAL X FPONDO 2024'!D41</f>
        <v>17293825.119066413</v>
      </c>
      <c r="D34" s="144">
        <f t="shared" si="2"/>
        <v>9.4597421858057078E-3</v>
      </c>
      <c r="E34" s="145">
        <f>'[3]CONSOLIDADO TOTAL X FPONDO 2024'!E41</f>
        <v>5460330.5135668358</v>
      </c>
      <c r="F34" s="144">
        <f t="shared" si="3"/>
        <v>9.4597421858057095E-3</v>
      </c>
      <c r="G34" s="145">
        <f>'[3]CONSOLIDADO TOTAL X FPONDO 2024'!F41</f>
        <v>1071614.5222812395</v>
      </c>
      <c r="H34" s="144">
        <f t="shared" si="0"/>
        <v>9.4597421858057078E-3</v>
      </c>
      <c r="I34" s="145">
        <f>'[3]CONSOLIDADO TOTAL X FPONDO 2024'!G41</f>
        <v>155105.23622044164</v>
      </c>
      <c r="J34" s="144">
        <f t="shared" si="4"/>
        <v>9.4597421858057095E-3</v>
      </c>
      <c r="K34" s="145">
        <f>'[3]CONSOLIDADO TOTAL X FPONDO 2024'!I41</f>
        <v>23242.927101243306</v>
      </c>
      <c r="L34" s="144">
        <f t="shared" si="5"/>
        <v>1.1956190131169983E-2</v>
      </c>
      <c r="M34" s="145">
        <f>'[3]CONSOLIDADO TOTAL X FPONDO 2024'!J41</f>
        <v>140769.64310961147</v>
      </c>
      <c r="N34" s="144">
        <f t="shared" si="6"/>
        <v>6.5247977361632204E-3</v>
      </c>
      <c r="O34" s="145">
        <f>'[3]CONSOLIDADO TOTAL X FPONDO 2024'!K41</f>
        <v>935653.36</v>
      </c>
      <c r="P34" s="144">
        <f t="shared" si="7"/>
        <v>6.524797826825364E-3</v>
      </c>
      <c r="Q34" s="145">
        <f>'[3]CONSOLIDADO TOTAL X FPONDO 2024'!L41</f>
        <v>348383.45</v>
      </c>
      <c r="R34" s="144">
        <f t="shared" si="8"/>
        <v>1.1956190131169976E-2</v>
      </c>
      <c r="S34" s="145">
        <v>17612.878893648849</v>
      </c>
      <c r="T34" s="144">
        <f t="shared" si="9"/>
        <v>9.4597421858057043E-3</v>
      </c>
      <c r="U34" s="145">
        <f>SUM('[3]CONSOLIDADO TOTAL X FPONDO 2024'!T41)</f>
        <v>874804.76773260173</v>
      </c>
      <c r="V34" s="146">
        <f t="shared" si="10"/>
        <v>9.2680155492373441E-3</v>
      </c>
      <c r="W34" s="147">
        <f t="shared" si="11"/>
        <v>26321342.417972036</v>
      </c>
      <c r="X34" s="129"/>
    </row>
    <row r="35" spans="1:24" ht="15.75" customHeight="1" x14ac:dyDescent="0.2">
      <c r="A35" s="143" t="s">
        <v>86</v>
      </c>
      <c r="B35" s="144">
        <f t="shared" si="1"/>
        <v>9.6877035230875305E-3</v>
      </c>
      <c r="C35" s="145">
        <f>'[3]CONSOLIDADO TOTAL X FPONDO 2024'!D42</f>
        <v>17710572.576177426</v>
      </c>
      <c r="D35" s="144">
        <f t="shared" si="2"/>
        <v>9.6877035230875253E-3</v>
      </c>
      <c r="E35" s="145">
        <f>'[3]CONSOLIDADO TOTAL X FPONDO 2024'!E42</f>
        <v>5591913.8296260349</v>
      </c>
      <c r="F35" s="144">
        <f t="shared" si="3"/>
        <v>9.6877035230875271E-3</v>
      </c>
      <c r="G35" s="145">
        <f>'[3]CONSOLIDADO TOTAL X FPONDO 2024'!F42</f>
        <v>1097438.3422915142</v>
      </c>
      <c r="H35" s="144">
        <f t="shared" si="0"/>
        <v>9.6877035230875271E-3</v>
      </c>
      <c r="I35" s="145">
        <f>'[3]CONSOLIDADO TOTAL X FPONDO 2024'!G42</f>
        <v>158842.96991061332</v>
      </c>
      <c r="J35" s="144">
        <f t="shared" si="4"/>
        <v>9.6877035230875305E-3</v>
      </c>
      <c r="K35" s="145">
        <f>'[3]CONSOLIDADO TOTAL X FPONDO 2024'!I42</f>
        <v>23803.036313552879</v>
      </c>
      <c r="L35" s="144">
        <f t="shared" si="5"/>
        <v>8.8799681779044102E-3</v>
      </c>
      <c r="M35" s="145">
        <f>'[3]CONSOLIDADO TOTAL X FPONDO 2024'!J42</f>
        <v>104550.85922140551</v>
      </c>
      <c r="N35" s="144">
        <f t="shared" si="6"/>
        <v>6.1420994476566754E-3</v>
      </c>
      <c r="O35" s="145">
        <f>'[3]CONSOLIDADO TOTAL X FPONDO 2024'!K42</f>
        <v>880774.58000000007</v>
      </c>
      <c r="P35" s="144">
        <f t="shared" si="7"/>
        <v>6.1420995058976578E-3</v>
      </c>
      <c r="Q35" s="145">
        <f>'[3]CONSOLIDADO TOTAL X FPONDO 2024'!L42</f>
        <v>327949.75</v>
      </c>
      <c r="R35" s="144">
        <f t="shared" si="8"/>
        <v>8.8799681779044085E-3</v>
      </c>
      <c r="S35" s="145">
        <v>13081.240962298183</v>
      </c>
      <c r="T35" s="144">
        <f t="shared" si="9"/>
        <v>9.6877035230875236E-3</v>
      </c>
      <c r="U35" s="145">
        <f>SUM('[3]CONSOLIDADO TOTAL X FPONDO 2024'!T42)</f>
        <v>895885.85649758589</v>
      </c>
      <c r="V35" s="146">
        <f t="shared" si="10"/>
        <v>9.4382505312026709E-3</v>
      </c>
      <c r="W35" s="147">
        <f t="shared" si="11"/>
        <v>26804813.041000433</v>
      </c>
      <c r="X35" s="129"/>
    </row>
    <row r="36" spans="1:24" ht="15.75" customHeight="1" x14ac:dyDescent="0.2">
      <c r="A36" s="143" t="s">
        <v>88</v>
      </c>
      <c r="B36" s="144">
        <f t="shared" si="1"/>
        <v>9.8357651296636008E-3</v>
      </c>
      <c r="C36" s="145">
        <f>'[3]CONSOLIDADO TOTAL X FPONDO 2024'!D43</f>
        <v>17981251.362203609</v>
      </c>
      <c r="D36" s="144">
        <f t="shared" si="2"/>
        <v>9.8357651296635956E-3</v>
      </c>
      <c r="E36" s="145">
        <f>'[3]CONSOLIDADO TOTAL X FPONDO 2024'!E43</f>
        <v>5677377.6078554401</v>
      </c>
      <c r="F36" s="144">
        <f t="shared" si="3"/>
        <v>9.8357651296635991E-3</v>
      </c>
      <c r="G36" s="145">
        <f>'[3]CONSOLIDADO TOTAL X FPONDO 2024'!F43</f>
        <v>1114210.9947256667</v>
      </c>
      <c r="H36" s="144">
        <f t="shared" si="0"/>
        <v>9.8357651296635974E-3</v>
      </c>
      <c r="I36" s="145">
        <f>'[3]CONSOLIDADO TOTAL X FPONDO 2024'!G43</f>
        <v>161270.63971514758</v>
      </c>
      <c r="J36" s="144">
        <f t="shared" si="4"/>
        <v>9.8357651296636008E-3</v>
      </c>
      <c r="K36" s="145">
        <f>'[3]CONSOLIDADO TOTAL X FPONDO 2024'!I43</f>
        <v>24166.82901112812</v>
      </c>
      <c r="L36" s="144">
        <f t="shared" si="5"/>
        <v>2.2120834137082664E-2</v>
      </c>
      <c r="M36" s="145">
        <f>'[3]CONSOLIDADO TOTAL X FPONDO 2024'!J43</f>
        <v>260446.00266484046</v>
      </c>
      <c r="N36" s="144">
        <f t="shared" si="6"/>
        <v>1.2288390120507463E-2</v>
      </c>
      <c r="O36" s="145">
        <f>'[3]CONSOLIDADO TOTAL X FPONDO 2024'!K43</f>
        <v>1762150.1800000002</v>
      </c>
      <c r="P36" s="144">
        <f t="shared" si="7"/>
        <v>1.2288390326008621E-2</v>
      </c>
      <c r="Q36" s="145">
        <f>'[3]CONSOLIDADO TOTAL X FPONDO 2024'!L43</f>
        <v>656123.29</v>
      </c>
      <c r="R36" s="144">
        <f t="shared" si="8"/>
        <v>2.2120834137082653E-2</v>
      </c>
      <c r="S36" s="145">
        <v>32586.59894235092</v>
      </c>
      <c r="T36" s="144">
        <f t="shared" si="9"/>
        <v>9.8357651296635956E-3</v>
      </c>
      <c r="U36" s="145">
        <f>SUM('[3]CONSOLIDADO TOTAL X FPONDO 2024'!T43)</f>
        <v>909578.09004970617</v>
      </c>
      <c r="V36" s="146">
        <f t="shared" si="10"/>
        <v>1.0063016917683113E-2</v>
      </c>
      <c r="W36" s="147">
        <f t="shared" si="11"/>
        <v>28579161.595167886</v>
      </c>
      <c r="X36" s="129"/>
    </row>
    <row r="37" spans="1:24" ht="15.75" customHeight="1" x14ac:dyDescent="0.2">
      <c r="A37" s="143" t="s">
        <v>90</v>
      </c>
      <c r="B37" s="144">
        <f t="shared" si="1"/>
        <v>8.5717178994239307E-3</v>
      </c>
      <c r="C37" s="145">
        <f>'[3]CONSOLIDADO TOTAL X FPONDO 2024'!D44</f>
        <v>15670383.760039331</v>
      </c>
      <c r="D37" s="144">
        <f t="shared" si="2"/>
        <v>8.571717899423929E-3</v>
      </c>
      <c r="E37" s="145">
        <f>'[3]CONSOLIDADO TOTAL X FPONDO 2024'!E44</f>
        <v>4947747.1880936958</v>
      </c>
      <c r="F37" s="144">
        <f t="shared" si="3"/>
        <v>8.5717178994239307E-3</v>
      </c>
      <c r="G37" s="145">
        <f>'[3]CONSOLIDADO TOTAL X FPONDO 2024'!F44</f>
        <v>971017.72981758777</v>
      </c>
      <c r="H37" s="144">
        <f t="shared" si="0"/>
        <v>8.571717899423929E-3</v>
      </c>
      <c r="I37" s="145">
        <f>'[3]CONSOLIDADO TOTAL X FPONDO 2024'!G44</f>
        <v>140544.8799228452</v>
      </c>
      <c r="J37" s="144">
        <f t="shared" si="4"/>
        <v>8.5717178994239307E-3</v>
      </c>
      <c r="K37" s="145">
        <f>'[3]CONSOLIDADO TOTAL X FPONDO 2024'!I44</f>
        <v>21061.019460728967</v>
      </c>
      <c r="L37" s="144">
        <f t="shared" si="5"/>
        <v>9.5382628458280782E-3</v>
      </c>
      <c r="M37" s="145">
        <f>'[3]CONSOLIDADO TOTAL X FPONDO 2024'!J44</f>
        <v>112301.4808197513</v>
      </c>
      <c r="N37" s="144">
        <f t="shared" si="6"/>
        <v>6.1462546894858394E-3</v>
      </c>
      <c r="O37" s="145">
        <f>'[3]CONSOLIDADO TOTAL X FPONDO 2024'!K44</f>
        <v>881370.44000000006</v>
      </c>
      <c r="P37" s="144">
        <f t="shared" si="7"/>
        <v>6.1462546735609313E-3</v>
      </c>
      <c r="Q37" s="145">
        <f>'[3]CONSOLIDADO TOTAL X FPONDO 2024'!L44</f>
        <v>328171.61000000004</v>
      </c>
      <c r="R37" s="144">
        <f t="shared" si="8"/>
        <v>9.5382628458280747E-3</v>
      </c>
      <c r="S37" s="145">
        <v>14050.98668692056</v>
      </c>
      <c r="T37" s="144">
        <f t="shared" si="9"/>
        <v>8.5717178994239272E-3</v>
      </c>
      <c r="U37" s="145">
        <f>SUM('[3]CONSOLIDADO TOTAL X FPONDO 2024'!T44)</f>
        <v>792683.30349705671</v>
      </c>
      <c r="V37" s="146">
        <f t="shared" si="10"/>
        <v>8.4081586895845863E-3</v>
      </c>
      <c r="W37" s="147">
        <f t="shared" si="11"/>
        <v>23879332.398337919</v>
      </c>
      <c r="X37" s="129"/>
    </row>
    <row r="38" spans="1:24" ht="15.75" customHeight="1" x14ac:dyDescent="0.2">
      <c r="A38" s="143" t="s">
        <v>92</v>
      </c>
      <c r="B38" s="144">
        <f t="shared" si="1"/>
        <v>8.4175807529349774E-3</v>
      </c>
      <c r="C38" s="145">
        <f>'[3]CONSOLIDADO TOTAL X FPONDO 2024'!D45</f>
        <v>15388597.977364235</v>
      </c>
      <c r="D38" s="144">
        <f t="shared" si="2"/>
        <v>8.4175807529349739E-3</v>
      </c>
      <c r="E38" s="145">
        <f>'[3]CONSOLIDADO TOTAL X FPONDO 2024'!E45</f>
        <v>4858776.5007624235</v>
      </c>
      <c r="F38" s="144">
        <f t="shared" si="3"/>
        <v>8.4175807529349757E-3</v>
      </c>
      <c r="G38" s="145">
        <f>'[3]CONSOLIDADO TOTAL X FPONDO 2024'!F45</f>
        <v>953556.83063490177</v>
      </c>
      <c r="H38" s="144">
        <f t="shared" si="0"/>
        <v>8.4175807529349739E-3</v>
      </c>
      <c r="I38" s="145">
        <f>'[3]CONSOLIDADO TOTAL X FPONDO 2024'!G45</f>
        <v>138017.59344432072</v>
      </c>
      <c r="J38" s="144">
        <f t="shared" si="4"/>
        <v>8.4175807529349774E-3</v>
      </c>
      <c r="K38" s="145">
        <f>'[3]CONSOLIDADO TOTAL X FPONDO 2024'!I45</f>
        <v>20682.298942868332</v>
      </c>
      <c r="L38" s="144">
        <f t="shared" si="5"/>
        <v>8.6510435803189949E-3</v>
      </c>
      <c r="M38" s="145">
        <f>'[3]CONSOLIDADO TOTAL X FPONDO 2024'!J45</f>
        <v>101855.54963301934</v>
      </c>
      <c r="N38" s="144">
        <f t="shared" si="6"/>
        <v>4.736654136224587E-3</v>
      </c>
      <c r="O38" s="145">
        <f>'[3]CONSOLIDADO TOTAL X FPONDO 2024'!K45</f>
        <v>679234.29</v>
      </c>
      <c r="P38" s="144">
        <f t="shared" si="7"/>
        <v>4.7366542170338231E-3</v>
      </c>
      <c r="Q38" s="145">
        <f>'[3]CONSOLIDADO TOTAL X FPONDO 2024'!L45</f>
        <v>252907.74999999997</v>
      </c>
      <c r="R38" s="144">
        <f t="shared" si="8"/>
        <v>8.6510435803189914E-3</v>
      </c>
      <c r="S38" s="145">
        <v>12744.00801695235</v>
      </c>
      <c r="T38" s="144">
        <f t="shared" si="9"/>
        <v>8.4175807529349722E-3</v>
      </c>
      <c r="U38" s="145">
        <f>SUM('[3]CONSOLIDADO TOTAL X FPONDO 2024'!T45)</f>
        <v>778429.22468764021</v>
      </c>
      <c r="V38" s="146">
        <f t="shared" si="10"/>
        <v>8.1636073968987394E-3</v>
      </c>
      <c r="W38" s="147">
        <f t="shared" si="11"/>
        <v>23184802.023486361</v>
      </c>
      <c r="X38" s="129"/>
    </row>
    <row r="39" spans="1:24" ht="15.75" customHeight="1" x14ac:dyDescent="0.2">
      <c r="A39" s="143" t="s">
        <v>94</v>
      </c>
      <c r="B39" s="144">
        <f t="shared" si="1"/>
        <v>3.4963523887155297E-2</v>
      </c>
      <c r="C39" s="145">
        <f>'[3]CONSOLIDADO TOTAL X FPONDO 2024'!D46</f>
        <v>63918556.740166061</v>
      </c>
      <c r="D39" s="144">
        <f t="shared" si="2"/>
        <v>3.4963523887155283E-2</v>
      </c>
      <c r="E39" s="145">
        <f>'[3]CONSOLIDADO TOTAL X FPONDO 2024'!E46</f>
        <v>20181564.422476541</v>
      </c>
      <c r="F39" s="144">
        <f t="shared" si="3"/>
        <v>3.496352388715529E-2</v>
      </c>
      <c r="G39" s="145">
        <f>'[3]CONSOLIDADO TOTAL X FPONDO 2024'!F46</f>
        <v>3960723.1583776437</v>
      </c>
      <c r="H39" s="144">
        <f t="shared" si="0"/>
        <v>3.4963523887155283E-2</v>
      </c>
      <c r="I39" s="145">
        <f>'[3]CONSOLIDADO TOTAL X FPONDO 2024'!G46</f>
        <v>573274.14691633929</v>
      </c>
      <c r="J39" s="144">
        <f t="shared" si="4"/>
        <v>3.4963523887155297E-2</v>
      </c>
      <c r="K39" s="145">
        <f>'[3]CONSOLIDADO TOTAL X FPONDO 2024'!I46</f>
        <v>85906.636877600453</v>
      </c>
      <c r="L39" s="144">
        <f t="shared" si="5"/>
        <v>2.7605767297954747E-2</v>
      </c>
      <c r="M39" s="145">
        <f>'[3]CONSOLIDADO TOTAL X FPONDO 2024'!J46</f>
        <v>325024.44070114498</v>
      </c>
      <c r="N39" s="144">
        <f t="shared" si="6"/>
        <v>4.7873842372698303E-2</v>
      </c>
      <c r="O39" s="145">
        <f>'[3]CONSOLIDADO TOTAL X FPONDO 2024'!K46</f>
        <v>6865089.6600000001</v>
      </c>
      <c r="P39" s="144">
        <f t="shared" si="7"/>
        <v>4.7873842331422133E-2</v>
      </c>
      <c r="Q39" s="145">
        <f>'[3]CONSOLIDADO TOTAL X FPONDO 2024'!L46</f>
        <v>2556164.1600000006</v>
      </c>
      <c r="R39" s="144">
        <f t="shared" si="8"/>
        <v>2.7605767297954741E-2</v>
      </c>
      <c r="S39" s="145">
        <v>40666.552710428485</v>
      </c>
      <c r="T39" s="144">
        <f t="shared" si="9"/>
        <v>3.4963523887155276E-2</v>
      </c>
      <c r="U39" s="145">
        <f>SUM('[3]CONSOLIDADO TOTAL X FPONDO 2024'!T46)</f>
        <v>3233307.715205037</v>
      </c>
      <c r="V39" s="146">
        <f t="shared" si="10"/>
        <v>3.5823798806193657E-2</v>
      </c>
      <c r="W39" s="147">
        <f t="shared" si="11"/>
        <v>101740277.63343079</v>
      </c>
      <c r="X39" s="129"/>
    </row>
    <row r="40" spans="1:24" ht="15.75" customHeight="1" x14ac:dyDescent="0.2">
      <c r="A40" s="143" t="s">
        <v>96</v>
      </c>
      <c r="B40" s="144">
        <f t="shared" si="1"/>
        <v>1.0271982361794161E-2</v>
      </c>
      <c r="C40" s="145">
        <f>'[3]CONSOLIDADO TOTAL X FPONDO 2024'!D47</f>
        <v>18778721.777169954</v>
      </c>
      <c r="D40" s="144">
        <f t="shared" si="2"/>
        <v>1.0271982361794156E-2</v>
      </c>
      <c r="E40" s="145">
        <f>'[3]CONSOLIDADO TOTAL X FPONDO 2024'!E47</f>
        <v>5929169.910051601</v>
      </c>
      <c r="F40" s="144">
        <f t="shared" si="3"/>
        <v>1.0271982361794158E-2</v>
      </c>
      <c r="G40" s="145">
        <f>'[3]CONSOLIDADO TOTAL X FPONDO 2024'!F47</f>
        <v>1163626.3711322087</v>
      </c>
      <c r="H40" s="144">
        <f t="shared" si="0"/>
        <v>1.0271982361794158E-2</v>
      </c>
      <c r="I40" s="145">
        <f>'[3]CONSOLIDADO TOTAL X FPONDO 2024'!G47</f>
        <v>168423.00978021772</v>
      </c>
      <c r="J40" s="144">
        <f t="shared" si="4"/>
        <v>1.0271982361794161E-2</v>
      </c>
      <c r="K40" s="145">
        <f>'[3]CONSOLIDADO TOTAL X FPONDO 2024'!I47</f>
        <v>25238.630454293263</v>
      </c>
      <c r="L40" s="144">
        <f t="shared" si="5"/>
        <v>8.9214005435061996E-3</v>
      </c>
      <c r="M40" s="145">
        <f>'[3]CONSOLIDADO TOTAL X FPONDO 2024'!J47</f>
        <v>105038.67509376652</v>
      </c>
      <c r="N40" s="144">
        <f t="shared" si="6"/>
        <v>6.7528097451872828E-3</v>
      </c>
      <c r="O40" s="145">
        <f>'[3]CONSOLIDADO TOTAL X FPONDO 2024'!K47</f>
        <v>968350.19000000006</v>
      </c>
      <c r="P40" s="144">
        <f t="shared" si="7"/>
        <v>6.7528097025642397E-3</v>
      </c>
      <c r="Q40" s="145">
        <f>'[3]CONSOLIDADO TOTAL X FPONDO 2024'!L47</f>
        <v>360557.86</v>
      </c>
      <c r="R40" s="144">
        <f t="shared" si="8"/>
        <v>8.9214005435061978E-3</v>
      </c>
      <c r="S40" s="145">
        <v>13142.275725848762</v>
      </c>
      <c r="T40" s="144">
        <f t="shared" si="9"/>
        <v>1.0271982361794154E-2</v>
      </c>
      <c r="U40" s="145">
        <f>SUM('[3]CONSOLIDADO TOTAL X FPONDO 2024'!T47)</f>
        <v>949917.97531714279</v>
      </c>
      <c r="V40" s="146">
        <f t="shared" si="10"/>
        <v>1.0021828844357684E-2</v>
      </c>
      <c r="W40" s="147">
        <f t="shared" si="11"/>
        <v>28462186.674725037</v>
      </c>
      <c r="X40" s="129"/>
    </row>
    <row r="41" spans="1:24" ht="15.75" customHeight="1" x14ac:dyDescent="0.2">
      <c r="A41" s="143" t="s">
        <v>98</v>
      </c>
      <c r="B41" s="144">
        <f t="shared" si="1"/>
        <v>8.6866575417158826E-3</v>
      </c>
      <c r="C41" s="145">
        <f>'[3]CONSOLIDADO TOTAL X FPONDO 2024'!D48</f>
        <v>15880510.636015683</v>
      </c>
      <c r="D41" s="144">
        <f t="shared" si="2"/>
        <v>8.6866575417158809E-3</v>
      </c>
      <c r="E41" s="145">
        <f>'[3]CONSOLIDADO TOTAL X FPONDO 2024'!E48</f>
        <v>5014092.3826770028</v>
      </c>
      <c r="F41" s="144">
        <f t="shared" si="3"/>
        <v>8.6866575417158809E-3</v>
      </c>
      <c r="G41" s="145">
        <f>'[3]CONSOLIDADO TOTAL X FPONDO 2024'!F48</f>
        <v>984038.27387117548</v>
      </c>
      <c r="H41" s="144">
        <f t="shared" si="0"/>
        <v>8.6866575417158792E-3</v>
      </c>
      <c r="I41" s="145">
        <f>'[3]CONSOLIDADO TOTAL X FPONDO 2024'!G48</f>
        <v>142429.4704347871</v>
      </c>
      <c r="J41" s="144">
        <f t="shared" si="4"/>
        <v>8.6866575417158844E-3</v>
      </c>
      <c r="K41" s="145">
        <f>'[3]CONSOLIDADO TOTAL X FPONDO 2024'!I48</f>
        <v>21343.430299667416</v>
      </c>
      <c r="L41" s="144">
        <f t="shared" si="5"/>
        <v>1.904062347006405E-2</v>
      </c>
      <c r="M41" s="145">
        <f>'[3]CONSOLIDADO TOTAL X FPONDO 2024'!J48</f>
        <v>224180.25650810901</v>
      </c>
      <c r="N41" s="144">
        <f t="shared" si="6"/>
        <v>9.6716455814341035E-3</v>
      </c>
      <c r="O41" s="145">
        <f>'[3]CONSOLIDADO TOTAL X FPONDO 2024'!K48</f>
        <v>1386910.0699999998</v>
      </c>
      <c r="P41" s="144">
        <f t="shared" si="7"/>
        <v>9.671645677820603E-3</v>
      </c>
      <c r="Q41" s="145">
        <f>'[3]CONSOLIDADO TOTAL X FPONDO 2024'!L48</f>
        <v>516405.47</v>
      </c>
      <c r="R41" s="144">
        <f t="shared" si="8"/>
        <v>1.904062347006405E-2</v>
      </c>
      <c r="S41" s="145">
        <v>28049.085164973807</v>
      </c>
      <c r="T41" s="144">
        <f t="shared" si="9"/>
        <v>8.6866575417158792E-3</v>
      </c>
      <c r="U41" s="145">
        <f>SUM('[3]CONSOLIDADO TOTAL X FPONDO 2024'!T48)</f>
        <v>803312.53049960162</v>
      </c>
      <c r="V41" s="146">
        <f t="shared" si="10"/>
        <v>8.8032050307586072E-3</v>
      </c>
      <c r="W41" s="147">
        <f t="shared" si="11"/>
        <v>25001271.605471</v>
      </c>
      <c r="X41" s="129"/>
    </row>
    <row r="42" spans="1:24" ht="15.75" customHeight="1" x14ac:dyDescent="0.2">
      <c r="A42" s="143" t="s">
        <v>100</v>
      </c>
      <c r="B42" s="144">
        <f t="shared" si="1"/>
        <v>1.0470088590354854E-2</v>
      </c>
      <c r="C42" s="145">
        <f>'[3]CONSOLIDADO TOTAL X FPONDO 2024'!D49</f>
        <v>19140889.62534526</v>
      </c>
      <c r="D42" s="144">
        <f t="shared" si="2"/>
        <v>1.0470088590354849E-2</v>
      </c>
      <c r="E42" s="145">
        <f>'[3]CONSOLIDADO TOTAL X FPONDO 2024'!E49</f>
        <v>6043520.3292798037</v>
      </c>
      <c r="F42" s="144">
        <f t="shared" si="3"/>
        <v>1.0470088590354852E-2</v>
      </c>
      <c r="G42" s="145">
        <f>'[3]CONSOLIDADO TOTAL X FPONDO 2024'!F49</f>
        <v>1186068.1573151927</v>
      </c>
      <c r="H42" s="144">
        <f t="shared" si="0"/>
        <v>1.0470088590354849E-2</v>
      </c>
      <c r="I42" s="145">
        <f>'[3]CONSOLIDADO TOTAL X FPONDO 2024'!G49</f>
        <v>171671.22868239382</v>
      </c>
      <c r="J42" s="144">
        <f t="shared" si="4"/>
        <v>1.0470088590354852E-2</v>
      </c>
      <c r="K42" s="145">
        <f>'[3]CONSOLIDADO TOTAL X FPONDO 2024'!I49</f>
        <v>25725.384589691112</v>
      </c>
      <c r="L42" s="144">
        <f t="shared" si="5"/>
        <v>1.2194402877463166E-2</v>
      </c>
      <c r="M42" s="145">
        <f>'[3]CONSOLIDADO TOTAL X FPONDO 2024'!J49</f>
        <v>143574.30938808009</v>
      </c>
      <c r="N42" s="144">
        <f t="shared" si="6"/>
        <v>8.854672569053354E-3</v>
      </c>
      <c r="O42" s="145">
        <f>'[3]CONSOLIDADO TOTAL X FPONDO 2024'!K49</f>
        <v>1269756.47</v>
      </c>
      <c r="P42" s="144">
        <f t="shared" si="7"/>
        <v>8.8546725912650153E-3</v>
      </c>
      <c r="Q42" s="145">
        <f>'[3]CONSOLIDADO TOTAL X FPONDO 2024'!L49</f>
        <v>472784.2099999999</v>
      </c>
      <c r="R42" s="144">
        <f t="shared" si="8"/>
        <v>1.2194402877463161E-2</v>
      </c>
      <c r="S42" s="145">
        <v>17963.794378042774</v>
      </c>
      <c r="T42" s="144">
        <f t="shared" si="9"/>
        <v>1.0470088590354847E-2</v>
      </c>
      <c r="U42" s="145">
        <f>SUM('[3]CONSOLIDADO TOTAL X FPONDO 2024'!T49)</f>
        <v>968238.16521856107</v>
      </c>
      <c r="V42" s="146">
        <f t="shared" si="10"/>
        <v>1.0366194469727511E-2</v>
      </c>
      <c r="W42" s="147">
        <f t="shared" si="11"/>
        <v>29440191.674197026</v>
      </c>
      <c r="X42" s="129"/>
    </row>
    <row r="43" spans="1:24" ht="15.75" customHeight="1" x14ac:dyDescent="0.2">
      <c r="A43" s="143" t="s">
        <v>102</v>
      </c>
      <c r="B43" s="144">
        <f t="shared" si="1"/>
        <v>9.4453580115319569E-3</v>
      </c>
      <c r="C43" s="145">
        <f>'[3]CONSOLIDADO TOTAL X FPONDO 2024'!D50</f>
        <v>17267528.694757331</v>
      </c>
      <c r="D43" s="144">
        <f t="shared" si="2"/>
        <v>9.4453580115319534E-3</v>
      </c>
      <c r="E43" s="145">
        <f>'[3]CONSOLIDADO TOTAL X FPONDO 2024'!E50</f>
        <v>5452027.7137487503</v>
      </c>
      <c r="F43" s="144">
        <f t="shared" si="3"/>
        <v>9.4453580115319551E-3</v>
      </c>
      <c r="G43" s="145">
        <f>'[3]CONSOLIDADO TOTAL X FPONDO 2024'!F50</f>
        <v>1069985.0603212817</v>
      </c>
      <c r="H43" s="144">
        <f t="shared" si="0"/>
        <v>9.4453580115319534E-3</v>
      </c>
      <c r="I43" s="145">
        <f>'[3]CONSOLIDADO TOTAL X FPONDO 2024'!G50</f>
        <v>154869.3882760955</v>
      </c>
      <c r="J43" s="144">
        <f t="shared" si="4"/>
        <v>9.4453580115319569E-3</v>
      </c>
      <c r="K43" s="145">
        <f>'[3]CONSOLIDADO TOTAL X FPONDO 2024'!I50</f>
        <v>23207.584667222422</v>
      </c>
      <c r="L43" s="144">
        <f t="shared" si="5"/>
        <v>1.3039437196338988E-2</v>
      </c>
      <c r="M43" s="145">
        <f>'[3]CONSOLIDADO TOTAL X FPONDO 2024'!J50</f>
        <v>153523.56397323468</v>
      </c>
      <c r="N43" s="144">
        <f t="shared" si="6"/>
        <v>8.5081751495951416E-3</v>
      </c>
      <c r="O43" s="145">
        <f>'[3]CONSOLIDADO TOTAL X FPONDO 2024'!K50</f>
        <v>1220068.8800000001</v>
      </c>
      <c r="P43" s="144">
        <f t="shared" si="7"/>
        <v>8.5081749465505258E-3</v>
      </c>
      <c r="Q43" s="145">
        <f>'[3]CONSOLIDADO TOTAL X FPONDO 2024'!L50</f>
        <v>454283.4</v>
      </c>
      <c r="R43" s="144">
        <f t="shared" si="8"/>
        <v>1.3039437196338981E-2</v>
      </c>
      <c r="S43" s="145">
        <v>19208.629643796485</v>
      </c>
      <c r="T43" s="144">
        <f t="shared" si="9"/>
        <v>9.4453580115319517E-3</v>
      </c>
      <c r="U43" s="145">
        <f>SUM('[3]CONSOLIDADO TOTAL X FPONDO 2024'!T50)</f>
        <v>873474.56824223325</v>
      </c>
      <c r="V43" s="146">
        <f t="shared" si="10"/>
        <v>9.3971819511075479E-3</v>
      </c>
      <c r="W43" s="147">
        <f t="shared" si="11"/>
        <v>26688177.483629942</v>
      </c>
      <c r="X43" s="129"/>
    </row>
    <row r="44" spans="1:24" ht="15.75" customHeight="1" x14ac:dyDescent="0.2">
      <c r="A44" s="143" t="s">
        <v>104</v>
      </c>
      <c r="B44" s="144">
        <f t="shared" si="1"/>
        <v>1.4897468159996213E-2</v>
      </c>
      <c r="C44" s="145">
        <f>'[3]CONSOLIDADO TOTAL X FPONDO 2024'!D51</f>
        <v>27234802.38842167</v>
      </c>
      <c r="D44" s="144">
        <f t="shared" si="2"/>
        <v>1.4897468159996208E-2</v>
      </c>
      <c r="E44" s="145">
        <f>'[3]CONSOLIDADO TOTAL X FPONDO 2024'!E51</f>
        <v>8599082.1283666231</v>
      </c>
      <c r="F44" s="144">
        <f t="shared" si="3"/>
        <v>1.4897468159996211E-2</v>
      </c>
      <c r="G44" s="145">
        <f>'[3]CONSOLIDADO TOTAL X FPONDO 2024'!F51</f>
        <v>1687608.7013691266</v>
      </c>
      <c r="H44" s="144">
        <f t="shared" si="0"/>
        <v>1.4897468159996206E-2</v>
      </c>
      <c r="I44" s="145">
        <f>'[3]CONSOLIDADO TOTAL X FPONDO 2024'!G51</f>
        <v>244264.09014717923</v>
      </c>
      <c r="J44" s="144">
        <f t="shared" si="4"/>
        <v>1.4897468159996213E-2</v>
      </c>
      <c r="K44" s="145">
        <f>'[3]CONSOLIDADO TOTAL X FPONDO 2024'!I51</f>
        <v>36603.615577964432</v>
      </c>
      <c r="L44" s="144">
        <f t="shared" si="5"/>
        <v>1.4454136429315452E-2</v>
      </c>
      <c r="M44" s="145">
        <f>'[3]CONSOLIDADO TOTAL X FPONDO 2024'!J51</f>
        <v>170179.93226018248</v>
      </c>
      <c r="N44" s="144">
        <f t="shared" si="6"/>
        <v>1.6102653234739486E-2</v>
      </c>
      <c r="O44" s="145">
        <f>'[3]CONSOLIDADO TOTAL X FPONDO 2024'!K51</f>
        <v>2309113.9700000002</v>
      </c>
      <c r="P44" s="144">
        <f t="shared" si="7"/>
        <v>1.6102653508143046E-2</v>
      </c>
      <c r="Q44" s="145">
        <f>'[3]CONSOLIDADO TOTAL X FPONDO 2024'!L51</f>
        <v>859781.12000000011</v>
      </c>
      <c r="R44" s="144">
        <f t="shared" si="8"/>
        <v>1.4454136429315447E-2</v>
      </c>
      <c r="S44" s="145">
        <v>21292.648548480309</v>
      </c>
      <c r="T44" s="144">
        <f t="shared" si="9"/>
        <v>1.4897468159996204E-2</v>
      </c>
      <c r="U44" s="145">
        <f>SUM('[3]CONSOLIDADO TOTAL X FPONDO 2024'!T51)</f>
        <v>1377667.1623317942</v>
      </c>
      <c r="V44" s="146">
        <f t="shared" si="10"/>
        <v>1.4978911146932927E-2</v>
      </c>
      <c r="W44" s="147">
        <f t="shared" si="11"/>
        <v>42540395.757023029</v>
      </c>
      <c r="X44" s="129"/>
    </row>
    <row r="45" spans="1:24" ht="15.75" customHeight="1" x14ac:dyDescent="0.2">
      <c r="A45" s="143" t="s">
        <v>106</v>
      </c>
      <c r="B45" s="144">
        <f t="shared" si="1"/>
        <v>8.7303214971374433E-3</v>
      </c>
      <c r="C45" s="145">
        <f>'[3]CONSOLIDADO TOTAL X FPONDO 2024'!D52</f>
        <v>15960334.884312874</v>
      </c>
      <c r="D45" s="144">
        <f t="shared" si="2"/>
        <v>8.7303214971374381E-3</v>
      </c>
      <c r="E45" s="145">
        <f>'[3]CONSOLIDADO TOTAL X FPONDO 2024'!E52</f>
        <v>5039295.9900743701</v>
      </c>
      <c r="F45" s="144">
        <f t="shared" si="3"/>
        <v>8.7303214971374415E-3</v>
      </c>
      <c r="G45" s="145">
        <f>'[3]CONSOLIDADO TOTAL X FPONDO 2024'!F52</f>
        <v>988984.59564305143</v>
      </c>
      <c r="H45" s="144">
        <f t="shared" si="0"/>
        <v>8.7303214971374398E-3</v>
      </c>
      <c r="I45" s="145">
        <f>'[3]CONSOLIDADO TOTAL X FPONDO 2024'!G52</f>
        <v>143145.39989533223</v>
      </c>
      <c r="J45" s="144">
        <f t="shared" si="4"/>
        <v>8.7303214971374415E-3</v>
      </c>
      <c r="K45" s="145">
        <f>'[3]CONSOLIDADO TOTAL X FPONDO 2024'!I52</f>
        <v>21450.71421004058</v>
      </c>
      <c r="L45" s="144">
        <f t="shared" si="5"/>
        <v>8.0727017616962649E-3</v>
      </c>
      <c r="M45" s="145">
        <f>'[3]CONSOLIDADO TOTAL X FPONDO 2024'!J52</f>
        <v>95046.275900357607</v>
      </c>
      <c r="N45" s="144">
        <f t="shared" si="6"/>
        <v>5.3981143674922821E-3</v>
      </c>
      <c r="O45" s="145">
        <f>'[3]CONSOLIDADO TOTAL X FPONDO 2024'!K52</f>
        <v>774087.42</v>
      </c>
      <c r="P45" s="144">
        <f t="shared" si="7"/>
        <v>5.3981143572332671E-3</v>
      </c>
      <c r="Q45" s="145">
        <f>'[3]CONSOLIDADO TOTAL X FPONDO 2024'!L52</f>
        <v>288225.58999999997</v>
      </c>
      <c r="R45" s="144">
        <f t="shared" si="8"/>
        <v>8.0727017616962632E-3</v>
      </c>
      <c r="S45" s="145">
        <v>11892.042273786474</v>
      </c>
      <c r="T45" s="144">
        <f t="shared" si="9"/>
        <v>8.7303214971374381E-3</v>
      </c>
      <c r="U45" s="145">
        <f>SUM('[3]CONSOLIDADO TOTAL X FPONDO 2024'!T52)</f>
        <v>807350.42451727984</v>
      </c>
      <c r="V45" s="146">
        <f t="shared" si="10"/>
        <v>8.4963556058300187E-3</v>
      </c>
      <c r="W45" s="147">
        <f t="shared" si="11"/>
        <v>24129813.336827092</v>
      </c>
      <c r="X45" s="129"/>
    </row>
    <row r="46" spans="1:24" ht="15.75" customHeight="1" x14ac:dyDescent="0.2">
      <c r="A46" s="143" t="s">
        <v>108</v>
      </c>
      <c r="B46" s="144">
        <f t="shared" si="1"/>
        <v>1.2155499849806285E-2</v>
      </c>
      <c r="C46" s="145">
        <f>'[3]CONSOLIDADO TOTAL X FPONDO 2024'!D53</f>
        <v>22222073.763576187</v>
      </c>
      <c r="D46" s="144">
        <f t="shared" si="2"/>
        <v>1.2155499849806279E-2</v>
      </c>
      <c r="E46" s="145">
        <f>'[3]CONSOLIDADO TOTAL X FPONDO 2024'!E53</f>
        <v>7016369.5197895262</v>
      </c>
      <c r="F46" s="144">
        <f t="shared" si="3"/>
        <v>1.2155499849806281E-2</v>
      </c>
      <c r="G46" s="145">
        <f>'[3]CONSOLIDADO TOTAL X FPONDO 2024'!F53</f>
        <v>1376994.2043648181</v>
      </c>
      <c r="H46" s="144">
        <f t="shared" si="0"/>
        <v>1.2155499849806279E-2</v>
      </c>
      <c r="I46" s="145">
        <f>'[3]CONSOLIDADO TOTAL X FPONDO 2024'!G53</f>
        <v>199305.82023797129</v>
      </c>
      <c r="J46" s="144">
        <f t="shared" si="4"/>
        <v>1.2155499849806283E-2</v>
      </c>
      <c r="K46" s="145">
        <f>'[3]CONSOLIDADO TOTAL X FPONDO 2024'!I53</f>
        <v>29866.500728968615</v>
      </c>
      <c r="L46" s="144">
        <f t="shared" si="5"/>
        <v>1.0252939563916425E-2</v>
      </c>
      <c r="M46" s="145">
        <f>'[3]CONSOLIDADO TOTAL X FPONDO 2024'!J53</f>
        <v>120715.93270118858</v>
      </c>
      <c r="N46" s="144">
        <f t="shared" si="6"/>
        <v>9.3687246445459151E-3</v>
      </c>
      <c r="O46" s="145">
        <f>'[3]CONSOLIDADO TOTAL X FPONDO 2024'!K53</f>
        <v>1343471.33</v>
      </c>
      <c r="P46" s="144">
        <f t="shared" si="7"/>
        <v>9.3687244784041116E-3</v>
      </c>
      <c r="Q46" s="145">
        <f>'[3]CONSOLIDADO TOTAL X FPONDO 2024'!L53</f>
        <v>500231.37000000005</v>
      </c>
      <c r="R46" s="144">
        <f t="shared" si="8"/>
        <v>1.0252939563916423E-2</v>
      </c>
      <c r="S46" s="145">
        <v>15103.789824517431</v>
      </c>
      <c r="T46" s="144">
        <f t="shared" si="9"/>
        <v>1.2155499849806278E-2</v>
      </c>
      <c r="U46" s="145">
        <f>SUM('[3]CONSOLIDADO TOTAL X FPONDO 2024'!T53)</f>
        <v>1124099.2633751957</v>
      </c>
      <c r="V46" s="146">
        <f t="shared" si="10"/>
        <v>1.1953521684601374E-2</v>
      </c>
      <c r="W46" s="147">
        <f t="shared" si="11"/>
        <v>33948231.494598374</v>
      </c>
      <c r="X46" s="129"/>
    </row>
    <row r="47" spans="1:24" ht="15.75" customHeight="1" x14ac:dyDescent="0.2">
      <c r="A47" s="143" t="s">
        <v>110</v>
      </c>
      <c r="B47" s="144">
        <f t="shared" si="1"/>
        <v>1.6390653900084151E-2</v>
      </c>
      <c r="C47" s="145">
        <f>'[3]CONSOLIDADO TOTAL X FPONDO 2024'!D54</f>
        <v>29964569.495406009</v>
      </c>
      <c r="D47" s="144">
        <f t="shared" si="2"/>
        <v>1.6390653900084141E-2</v>
      </c>
      <c r="E47" s="145">
        <f>'[3]CONSOLIDADO TOTAL X FPONDO 2024'!E54</f>
        <v>9460975.3490147498</v>
      </c>
      <c r="F47" s="144">
        <f t="shared" si="3"/>
        <v>1.6390653900084148E-2</v>
      </c>
      <c r="G47" s="145">
        <f>'[3]CONSOLIDADO TOTAL X FPONDO 2024'!F54</f>
        <v>1856759.1382533859</v>
      </c>
      <c r="H47" s="144">
        <f t="shared" si="0"/>
        <v>1.6390653900084144E-2</v>
      </c>
      <c r="I47" s="145">
        <f>'[3]CONSOLIDADO TOTAL X FPONDO 2024'!G54</f>
        <v>268746.88496212149</v>
      </c>
      <c r="J47" s="144">
        <f t="shared" si="4"/>
        <v>1.6390653900084151E-2</v>
      </c>
      <c r="K47" s="145">
        <f>'[3]CONSOLIDADO TOTAL X FPONDO 2024'!I54</f>
        <v>40272.426696047136</v>
      </c>
      <c r="L47" s="144">
        <f t="shared" si="5"/>
        <v>2.3661252710871935E-2</v>
      </c>
      <c r="M47" s="145">
        <f>'[3]CONSOLIDADO TOTAL X FPONDO 2024'!J54</f>
        <v>278582.56376773026</v>
      </c>
      <c r="N47" s="144">
        <f t="shared" si="6"/>
        <v>2.0800365141335299E-2</v>
      </c>
      <c r="O47" s="145">
        <f>'[3]CONSOLIDADO TOTAL X FPONDO 2024'!K54</f>
        <v>2982763.9600000004</v>
      </c>
      <c r="P47" s="144">
        <f t="shared" si="7"/>
        <v>2.0800365342508113E-2</v>
      </c>
      <c r="Q47" s="145">
        <f>'[3]CONSOLIDADO TOTAL X FPONDO 2024'!L54</f>
        <v>1110609.5900000001</v>
      </c>
      <c r="R47" s="144">
        <f t="shared" si="8"/>
        <v>2.3661252710871931E-2</v>
      </c>
      <c r="S47" s="145">
        <v>34855.817270934233</v>
      </c>
      <c r="T47" s="144">
        <f t="shared" si="9"/>
        <v>1.6390653900084141E-2</v>
      </c>
      <c r="U47" s="145">
        <f>SUM('[3]CONSOLIDADO TOTAL X FPONDO 2024'!T54)</f>
        <v>1515751.8985626902</v>
      </c>
      <c r="V47" s="146">
        <f t="shared" si="10"/>
        <v>1.673012864148794E-2</v>
      </c>
      <c r="W47" s="147">
        <f t="shared" si="11"/>
        <v>47513887.123933673</v>
      </c>
      <c r="X47" s="129"/>
    </row>
    <row r="48" spans="1:24" ht="15.75" customHeight="1" x14ac:dyDescent="0.2">
      <c r="A48" s="143" t="s">
        <v>112</v>
      </c>
      <c r="B48" s="144">
        <f t="shared" si="1"/>
        <v>1.4708028751296138E-2</v>
      </c>
      <c r="C48" s="145">
        <f>'[3]CONSOLIDADO TOTAL X FPONDO 2024'!D55</f>
        <v>26888478.784631044</v>
      </c>
      <c r="D48" s="144">
        <f t="shared" si="2"/>
        <v>1.4708028751296131E-2</v>
      </c>
      <c r="E48" s="145">
        <f>'[3]CONSOLIDADO TOTAL X FPONDO 2024'!E55</f>
        <v>8489734.3508606777</v>
      </c>
      <c r="F48" s="144">
        <f t="shared" si="3"/>
        <v>1.4708028751296134E-2</v>
      </c>
      <c r="G48" s="145">
        <f>'[3]CONSOLIDADO TOTAL X FPONDO 2024'!F55</f>
        <v>1666148.7062161949</v>
      </c>
      <c r="H48" s="144">
        <f t="shared" si="0"/>
        <v>1.4708028751296131E-2</v>
      </c>
      <c r="I48" s="145">
        <f>'[3]CONSOLIDADO TOTAL X FPONDO 2024'!G55</f>
        <v>241157.97544989127</v>
      </c>
      <c r="J48" s="144">
        <f t="shared" si="4"/>
        <v>1.4708028751296136E-2</v>
      </c>
      <c r="K48" s="145">
        <f>'[3]CONSOLIDADO TOTAL X FPONDO 2024'!I55</f>
        <v>36138.156130969634</v>
      </c>
      <c r="L48" s="144">
        <f t="shared" si="5"/>
        <v>1.4210528482070802E-2</v>
      </c>
      <c r="M48" s="145">
        <f>'[3]CONSOLIDADO TOTAL X FPONDO 2024'!J55</f>
        <v>167311.74403165196</v>
      </c>
      <c r="N48" s="144">
        <f t="shared" si="6"/>
        <v>1.5115151848046248E-2</v>
      </c>
      <c r="O48" s="145">
        <f>'[3]CONSOLIDADO TOTAL X FPONDO 2024'!K55</f>
        <v>2167506.67</v>
      </c>
      <c r="P48" s="144">
        <f t="shared" si="7"/>
        <v>1.5115151673942083E-2</v>
      </c>
      <c r="Q48" s="145">
        <f>'[3]CONSOLIDADO TOTAL X FPONDO 2024'!L55</f>
        <v>807054.69000000006</v>
      </c>
      <c r="R48" s="144">
        <f t="shared" si="8"/>
        <v>1.4210528482070795E-2</v>
      </c>
      <c r="S48" s="145">
        <v>20933.785296451162</v>
      </c>
      <c r="T48" s="144">
        <f t="shared" si="9"/>
        <v>1.4708028751296127E-2</v>
      </c>
      <c r="U48" s="145">
        <f>SUM('[3]CONSOLIDADO TOTAL X FPONDO 2024'!T55)</f>
        <v>1360148.450439631</v>
      </c>
      <c r="V48" s="146">
        <f t="shared" si="10"/>
        <v>1.4733918987826137E-2</v>
      </c>
      <c r="W48" s="147">
        <f t="shared" si="11"/>
        <v>41844613.313056506</v>
      </c>
      <c r="X48" s="129"/>
    </row>
    <row r="49" spans="1:24" ht="15.75" customHeight="1" x14ac:dyDescent="0.2">
      <c r="A49" s="143" t="s">
        <v>114</v>
      </c>
      <c r="B49" s="144">
        <f t="shared" si="1"/>
        <v>1.1398353093628197E-2</v>
      </c>
      <c r="C49" s="145">
        <f>'[3]CONSOLIDADO TOTAL X FPONDO 2024'!D56</f>
        <v>20837896.126001701</v>
      </c>
      <c r="D49" s="144">
        <f t="shared" si="2"/>
        <v>1.1398353093628192E-2</v>
      </c>
      <c r="E49" s="145">
        <f>'[3]CONSOLIDADO TOTAL X FPONDO 2024'!E56</f>
        <v>6579331.0197117114</v>
      </c>
      <c r="F49" s="144">
        <f t="shared" si="3"/>
        <v>1.1398353093628195E-2</v>
      </c>
      <c r="G49" s="145">
        <f>'[3]CONSOLIDADO TOTAL X FPONDO 2024'!F56</f>
        <v>1291223.4250473832</v>
      </c>
      <c r="H49" s="144">
        <f t="shared" si="0"/>
        <v>1.1398353093628194E-2</v>
      </c>
      <c r="I49" s="145">
        <f>'[3]CONSOLIDADO TOTAL X FPONDO 2024'!G56</f>
        <v>186891.37762802813</v>
      </c>
      <c r="J49" s="144">
        <f t="shared" si="4"/>
        <v>1.1398353093628199E-2</v>
      </c>
      <c r="K49" s="145">
        <f>'[3]CONSOLIDADO TOTAL X FPONDO 2024'!I56</f>
        <v>28006.163891755838</v>
      </c>
      <c r="L49" s="144">
        <f t="shared" si="5"/>
        <v>1.1528901016073375E-2</v>
      </c>
      <c r="M49" s="145">
        <f>'[3]CONSOLIDADO TOTAL X FPONDO 2024'!J56</f>
        <v>135738.83182467206</v>
      </c>
      <c r="N49" s="144">
        <f t="shared" si="6"/>
        <v>1.0160512300076139E-2</v>
      </c>
      <c r="O49" s="145">
        <f>'[3]CONSOLIDADO TOTAL X FPONDO 2024'!K56</f>
        <v>1457013.36</v>
      </c>
      <c r="P49" s="144">
        <f t="shared" si="7"/>
        <v>1.0160512222115068E-2</v>
      </c>
      <c r="Q49" s="145">
        <f>'[3]CONSOLIDADO TOTAL X FPONDO 2024'!L56</f>
        <v>542507.89</v>
      </c>
      <c r="R49" s="144">
        <f t="shared" si="8"/>
        <v>1.1528901016073369E-2</v>
      </c>
      <c r="S49" s="145">
        <v>16983.431606995968</v>
      </c>
      <c r="T49" s="144">
        <f t="shared" si="9"/>
        <v>1.1398353093628192E-2</v>
      </c>
      <c r="U49" s="145">
        <f>SUM('[3]CONSOLIDADO TOTAL X FPONDO 2024'!T56)</f>
        <v>1054080.9077828282</v>
      </c>
      <c r="V49" s="146">
        <f t="shared" si="10"/>
        <v>1.1313188358851155E-2</v>
      </c>
      <c r="W49" s="147">
        <f t="shared" si="11"/>
        <v>32129672.533495072</v>
      </c>
      <c r="X49" s="129"/>
    </row>
    <row r="50" spans="1:24" ht="15.75" customHeight="1" x14ac:dyDescent="0.2">
      <c r="A50" s="143" t="s">
        <v>116</v>
      </c>
      <c r="B50" s="144">
        <f t="shared" si="1"/>
        <v>1.285430849184167E-2</v>
      </c>
      <c r="C50" s="145">
        <f>'[3]CONSOLIDADO TOTAL X FPONDO 2024'!D57</f>
        <v>23499600.59355532</v>
      </c>
      <c r="D50" s="144">
        <f t="shared" si="2"/>
        <v>1.2854308491841665E-2</v>
      </c>
      <c r="E50" s="145">
        <f>'[3]CONSOLIDADO TOTAL X FPONDO 2024'!E57</f>
        <v>7419734.2284996109</v>
      </c>
      <c r="F50" s="144">
        <f t="shared" si="3"/>
        <v>1.2854308491841666E-2</v>
      </c>
      <c r="G50" s="145">
        <f>'[3]CONSOLIDADO TOTAL X FPONDO 2024'!F57</f>
        <v>1456156.3500546236</v>
      </c>
      <c r="H50" s="144">
        <f t="shared" si="0"/>
        <v>1.2854308491841665E-2</v>
      </c>
      <c r="I50" s="145">
        <f>'[3]CONSOLIDADO TOTAL X FPONDO 2024'!G57</f>
        <v>210763.73075676124</v>
      </c>
      <c r="J50" s="144">
        <f t="shared" si="4"/>
        <v>1.285430849184167E-2</v>
      </c>
      <c r="K50" s="145">
        <f>'[3]CONSOLIDADO TOTAL X FPONDO 2024'!I57</f>
        <v>31583.49871956067</v>
      </c>
      <c r="L50" s="144">
        <f t="shared" si="5"/>
        <v>1.107335764194353E-2</v>
      </c>
      <c r="M50" s="145">
        <f>'[3]CONSOLIDADO TOTAL X FPONDO 2024'!J57</f>
        <v>130375.36089507994</v>
      </c>
      <c r="N50" s="144">
        <f t="shared" si="6"/>
        <v>1.0763365950652078E-2</v>
      </c>
      <c r="O50" s="145">
        <f>'[3]CONSOLIDADO TOTAL X FPONDO 2024'!K57</f>
        <v>1543462.33</v>
      </c>
      <c r="P50" s="144">
        <f t="shared" si="7"/>
        <v>1.0763365881852657E-2</v>
      </c>
      <c r="Q50" s="145">
        <f>'[3]CONSOLIDADO TOTAL X FPONDO 2024'!L57</f>
        <v>574696.51</v>
      </c>
      <c r="R50" s="144">
        <f t="shared" si="8"/>
        <v>1.1073357641943529E-2</v>
      </c>
      <c r="S50" s="145">
        <v>16312.362462784564</v>
      </c>
      <c r="T50" s="144">
        <f t="shared" si="9"/>
        <v>1.2854308491841665E-2</v>
      </c>
      <c r="U50" s="145">
        <f>SUM('[3]CONSOLIDADO TOTAL X FPONDO 2024'!T57)</f>
        <v>1188722.7086845811</v>
      </c>
      <c r="V50" s="146">
        <f t="shared" si="10"/>
        <v>1.2701113867725895E-2</v>
      </c>
      <c r="W50" s="147">
        <f t="shared" si="11"/>
        <v>36071407.673628308</v>
      </c>
      <c r="X50" s="129"/>
    </row>
    <row r="51" spans="1:24" ht="15.75" customHeight="1" x14ac:dyDescent="0.2">
      <c r="A51" s="143" t="s">
        <v>118</v>
      </c>
      <c r="B51" s="144">
        <f t="shared" si="1"/>
        <v>2.1061949416355787E-2</v>
      </c>
      <c r="C51" s="145">
        <f>'[3]CONSOLIDADO TOTAL X FPONDO 2024'!D58</f>
        <v>38504397.130359687</v>
      </c>
      <c r="D51" s="144">
        <f t="shared" si="2"/>
        <v>2.106194941635578E-2</v>
      </c>
      <c r="E51" s="145">
        <f>'[3]CONSOLIDADO TOTAL X FPONDO 2024'!E58</f>
        <v>12157329.74688183</v>
      </c>
      <c r="F51" s="144">
        <f t="shared" si="3"/>
        <v>2.1061949416355783E-2</v>
      </c>
      <c r="G51" s="145">
        <f>'[3]CONSOLIDADO TOTAL X FPONDO 2024'!F58</f>
        <v>2385930.8656409611</v>
      </c>
      <c r="H51" s="144">
        <f t="shared" si="0"/>
        <v>2.106194941635578E-2</v>
      </c>
      <c r="I51" s="145">
        <f>'[3]CONSOLIDADO TOTAL X FPONDO 2024'!G58</f>
        <v>345339.0774633055</v>
      </c>
      <c r="J51" s="144">
        <f t="shared" si="4"/>
        <v>2.106194941635579E-2</v>
      </c>
      <c r="K51" s="145">
        <f>'[3]CONSOLIDADO TOTAL X FPONDO 2024'!I58</f>
        <v>51749.967946165132</v>
      </c>
      <c r="L51" s="144">
        <f t="shared" si="5"/>
        <v>2.0066696242131591E-2</v>
      </c>
      <c r="M51" s="145">
        <f>'[3]CONSOLIDADO TOTAL X FPONDO 2024'!J58</f>
        <v>236261.01938857543</v>
      </c>
      <c r="N51" s="144">
        <f t="shared" si="6"/>
        <v>2.3936235759035036E-2</v>
      </c>
      <c r="O51" s="145">
        <f>'[3]CONSOLIDADO TOTAL X FPONDO 2024'!K58</f>
        <v>3432446.54</v>
      </c>
      <c r="P51" s="144">
        <f t="shared" si="7"/>
        <v>2.3936235692275216E-2</v>
      </c>
      <c r="Q51" s="145">
        <f>'[3]CONSOLIDADO TOTAL X FPONDO 2024'!L58</f>
        <v>1278045.48</v>
      </c>
      <c r="R51" s="144">
        <f t="shared" si="8"/>
        <v>2.0066696242131584E-2</v>
      </c>
      <c r="S51" s="145">
        <v>29560.61143481639</v>
      </c>
      <c r="T51" s="144">
        <f t="shared" si="9"/>
        <v>2.1061949416355776E-2</v>
      </c>
      <c r="U51" s="145">
        <f>SUM('[3]CONSOLIDADO TOTAL X FPONDO 2024'!T58)</f>
        <v>1947737.4124231082</v>
      </c>
      <c r="V51" s="146">
        <f t="shared" si="10"/>
        <v>2.1256475003904141E-2</v>
      </c>
      <c r="W51" s="147">
        <f t="shared" si="11"/>
        <v>60368797.85153845</v>
      </c>
      <c r="X51" s="129"/>
    </row>
    <row r="52" spans="1:24" ht="15.75" customHeight="1" x14ac:dyDescent="0.2">
      <c r="A52" s="143" t="s">
        <v>120</v>
      </c>
      <c r="B52" s="144">
        <f t="shared" si="1"/>
        <v>1.2017732812362186E-2</v>
      </c>
      <c r="C52" s="145">
        <f>'[3]CONSOLIDADO TOTAL X FPONDO 2024'!D59</f>
        <v>21970214.991324965</v>
      </c>
      <c r="D52" s="144">
        <f t="shared" si="2"/>
        <v>1.2017732812362181E-2</v>
      </c>
      <c r="E52" s="145">
        <f>'[3]CONSOLIDADO TOTAL X FPONDO 2024'!E59</f>
        <v>6936847.9489534339</v>
      </c>
      <c r="F52" s="144">
        <f t="shared" si="3"/>
        <v>1.2017732812362182E-2</v>
      </c>
      <c r="G52" s="145">
        <f>'[3]CONSOLIDADO TOTAL X FPONDO 2024'!F59</f>
        <v>1361387.7369667655</v>
      </c>
      <c r="H52" s="144">
        <f t="shared" si="0"/>
        <v>1.2017732812362181E-2</v>
      </c>
      <c r="I52" s="145">
        <f>'[3]CONSOLIDADO TOTAL X FPONDO 2024'!G59</f>
        <v>197046.94378378836</v>
      </c>
      <c r="J52" s="144">
        <f t="shared" si="4"/>
        <v>1.2017732812362186E-2</v>
      </c>
      <c r="K52" s="145">
        <f>'[3]CONSOLIDADO TOTAL X FPONDO 2024'!I59</f>
        <v>29528.002158355117</v>
      </c>
      <c r="L52" s="144">
        <f t="shared" si="5"/>
        <v>1.3853353801067161E-2</v>
      </c>
      <c r="M52" s="145">
        <f>'[3]CONSOLIDADO TOTAL X FPONDO 2024'!J59</f>
        <v>163106.44520141734</v>
      </c>
      <c r="N52" s="144">
        <f t="shared" si="6"/>
        <v>1.1302380857961151E-2</v>
      </c>
      <c r="O52" s="145">
        <f>'[3]CONSOLIDADO TOTAL X FPONDO 2024'!K59</f>
        <v>1620756.85</v>
      </c>
      <c r="P52" s="144">
        <f t="shared" si="7"/>
        <v>1.1302380988477117E-2</v>
      </c>
      <c r="Q52" s="145">
        <f>'[3]CONSOLIDADO TOTAL X FPONDO 2024'!L59</f>
        <v>603476.55000000005</v>
      </c>
      <c r="R52" s="144">
        <f t="shared" si="8"/>
        <v>1.3853353801067154E-2</v>
      </c>
      <c r="S52" s="145">
        <v>20407.624844720442</v>
      </c>
      <c r="T52" s="144">
        <f t="shared" si="9"/>
        <v>1.2017732812362181E-2</v>
      </c>
      <c r="U52" s="145">
        <f>SUM('[3]CONSOLIDADO TOTAL X FPONDO 2024'!T59)</f>
        <v>1111359.0365460406</v>
      </c>
      <c r="V52" s="146">
        <f t="shared" si="10"/>
        <v>1.1976725976459457E-2</v>
      </c>
      <c r="W52" s="147">
        <f t="shared" si="11"/>
        <v>34014132.129779488</v>
      </c>
      <c r="X52" s="129"/>
    </row>
    <row r="53" spans="1:24" ht="15.75" customHeight="1" x14ac:dyDescent="0.2">
      <c r="A53" s="143" t="s">
        <v>122</v>
      </c>
      <c r="B53" s="144">
        <f t="shared" si="1"/>
        <v>6.8172675091153295E-2</v>
      </c>
      <c r="C53" s="145">
        <f>'[3]CONSOLIDADO TOTAL X FPONDO 2024'!D60</f>
        <v>124629857.53400047</v>
      </c>
      <c r="D53" s="144">
        <f t="shared" si="2"/>
        <v>6.8172675091153268E-2</v>
      </c>
      <c r="E53" s="145">
        <f>'[3]CONSOLIDADO TOTAL X FPONDO 2024'!E60</f>
        <v>39350473.900890671</v>
      </c>
      <c r="F53" s="144">
        <f t="shared" si="3"/>
        <v>6.8172675091153281E-2</v>
      </c>
      <c r="G53" s="145">
        <f>'[3]CONSOLIDADO TOTAL X FPONDO 2024'!F60</f>
        <v>7722708.2108071344</v>
      </c>
      <c r="H53" s="144">
        <f t="shared" si="0"/>
        <v>6.8172675091153268E-2</v>
      </c>
      <c r="I53" s="145">
        <f>'[3]CONSOLIDADO TOTAL X FPONDO 2024'!G60</f>
        <v>1117782.9866926905</v>
      </c>
      <c r="J53" s="144">
        <f t="shared" si="4"/>
        <v>6.8172675091153295E-2</v>
      </c>
      <c r="K53" s="145">
        <f>'[3]CONSOLIDADO TOTAL X FPONDO 2024'!I60</f>
        <v>167502.71691526682</v>
      </c>
      <c r="L53" s="144">
        <f t="shared" si="5"/>
        <v>6.276626432911922E-2</v>
      </c>
      <c r="M53" s="145">
        <f>'[3]CONSOLIDADO TOTAL X FPONDO 2024'!J60</f>
        <v>738996.66465650592</v>
      </c>
      <c r="N53" s="144">
        <f t="shared" si="6"/>
        <v>7.4294526203341246E-2</v>
      </c>
      <c r="O53" s="145">
        <f>'[3]CONSOLIDADO TOTAL X FPONDO 2024'!K60</f>
        <v>10653805.049999999</v>
      </c>
      <c r="P53" s="144">
        <f t="shared" si="7"/>
        <v>7.4294526111480116E-2</v>
      </c>
      <c r="Q53" s="145">
        <f>'[3]CONSOLIDADO TOTAL X FPONDO 2024'!L60</f>
        <v>3966863.65</v>
      </c>
      <c r="R53" s="144">
        <f t="shared" si="8"/>
        <v>6.2766264329119206E-2</v>
      </c>
      <c r="S53" s="145">
        <v>92462.113775983409</v>
      </c>
      <c r="T53" s="144">
        <f t="shared" si="9"/>
        <v>6.8172675091153268E-2</v>
      </c>
      <c r="U53" s="145">
        <f>SUM('[3]CONSOLIDADO TOTAL X FPONDO 2024'!T60)</f>
        <v>6304377.0144510539</v>
      </c>
      <c r="V53" s="146">
        <f t="shared" si="10"/>
        <v>6.8571658787380987E-2</v>
      </c>
      <c r="W53" s="147">
        <f t="shared" si="11"/>
        <v>194744829.84218982</v>
      </c>
      <c r="X53" s="129"/>
    </row>
    <row r="54" spans="1:24" ht="15.75" customHeight="1" x14ac:dyDescent="0.2">
      <c r="A54" s="143" t="s">
        <v>124</v>
      </c>
      <c r="B54" s="144">
        <f t="shared" si="1"/>
        <v>2.4368823166478613E-2</v>
      </c>
      <c r="C54" s="145">
        <f>'[3]CONSOLIDADO TOTAL X FPONDO 2024'!D61</f>
        <v>44549857.482468069</v>
      </c>
      <c r="D54" s="144">
        <f t="shared" si="2"/>
        <v>2.4368823166478606E-2</v>
      </c>
      <c r="E54" s="145">
        <f>'[3]CONSOLIDADO TOTAL X FPONDO 2024'!E61</f>
        <v>14066115.767435618</v>
      </c>
      <c r="F54" s="144">
        <f t="shared" si="3"/>
        <v>2.436882316647861E-2</v>
      </c>
      <c r="G54" s="145">
        <f>'[3]CONSOLIDADO TOTAL X FPONDO 2024'!F61</f>
        <v>2760538.7423016527</v>
      </c>
      <c r="H54" s="144">
        <f t="shared" si="0"/>
        <v>2.4368823166478606E-2</v>
      </c>
      <c r="I54" s="145">
        <f>'[3]CONSOLIDADO TOTAL X FPONDO 2024'!G61</f>
        <v>399559.73423063289</v>
      </c>
      <c r="J54" s="144">
        <f t="shared" si="4"/>
        <v>2.4368823166478617E-2</v>
      </c>
      <c r="K54" s="145">
        <f>'[3]CONSOLIDADO TOTAL X FPONDO 2024'!I61</f>
        <v>59875.075797671918</v>
      </c>
      <c r="L54" s="144">
        <f t="shared" si="5"/>
        <v>2.06278351883874E-2</v>
      </c>
      <c r="M54" s="145">
        <f>'[3]CONSOLIDADO TOTAL X FPONDO 2024'!J61</f>
        <v>242867.75015587916</v>
      </c>
      <c r="N54" s="144">
        <f t="shared" si="6"/>
        <v>2.820232943459456E-2</v>
      </c>
      <c r="O54" s="145">
        <f>'[3]CONSOLIDADO TOTAL X FPONDO 2024'!K61</f>
        <v>4044202.6500000004</v>
      </c>
      <c r="P54" s="144">
        <f t="shared" si="7"/>
        <v>2.8202329438795855E-2</v>
      </c>
      <c r="Q54" s="145">
        <f>'[3]CONSOLIDADO TOTAL X FPONDO 2024'!L61</f>
        <v>1505828.2400000002</v>
      </c>
      <c r="R54" s="144">
        <f t="shared" si="8"/>
        <v>2.0627835188387397E-2</v>
      </c>
      <c r="S54" s="145">
        <v>30387.23531704686</v>
      </c>
      <c r="T54" s="144">
        <f t="shared" si="9"/>
        <v>2.4368823166478603E-2</v>
      </c>
      <c r="U54" s="145">
        <f>SUM('[3]CONSOLIDADO TOTAL X FPONDO 2024'!T61)</f>
        <v>2253545.8442044705</v>
      </c>
      <c r="V54" s="146">
        <f t="shared" si="10"/>
        <v>2.4617008819012225E-2</v>
      </c>
      <c r="W54" s="147">
        <f t="shared" si="11"/>
        <v>69912778.52191104</v>
      </c>
      <c r="X54" s="129"/>
    </row>
    <row r="55" spans="1:24" ht="15.75" customHeight="1" x14ac:dyDescent="0.2">
      <c r="A55" s="143" t="s">
        <v>126</v>
      </c>
      <c r="B55" s="144">
        <f t="shared" si="1"/>
        <v>9.1145964987976429E-3</v>
      </c>
      <c r="C55" s="145">
        <f>'[3]CONSOLIDADO TOTAL X FPONDO 2024'!D62</f>
        <v>16662847.124690009</v>
      </c>
      <c r="D55" s="144">
        <f t="shared" si="2"/>
        <v>9.1145964987976412E-3</v>
      </c>
      <c r="E55" s="145">
        <f>'[3]CONSOLIDADO TOTAL X FPONDO 2024'!E62</f>
        <v>5261106.3180888677</v>
      </c>
      <c r="F55" s="144">
        <f t="shared" si="3"/>
        <v>9.1145964987976412E-3</v>
      </c>
      <c r="G55" s="145">
        <f>'[3]CONSOLIDADO TOTAL X FPONDO 2024'!F62</f>
        <v>1032515.8742170716</v>
      </c>
      <c r="H55" s="144">
        <f t="shared" si="0"/>
        <v>9.1145964987976395E-3</v>
      </c>
      <c r="I55" s="145">
        <f>'[3]CONSOLIDADO TOTAL X FPONDO 2024'!G62</f>
        <v>149446.10701138346</v>
      </c>
      <c r="J55" s="144">
        <f t="shared" si="4"/>
        <v>9.1145964987976447E-3</v>
      </c>
      <c r="K55" s="145">
        <f>'[3]CONSOLIDADO TOTAL X FPONDO 2024'!I62</f>
        <v>22394.891723019755</v>
      </c>
      <c r="L55" s="144">
        <f t="shared" si="5"/>
        <v>9.116983566377565E-3</v>
      </c>
      <c r="M55" s="145">
        <f>'[3]CONSOLIDADO TOTAL X FPONDO 2024'!J62</f>
        <v>107341.42806321991</v>
      </c>
      <c r="N55" s="144">
        <f t="shared" si="6"/>
        <v>6.2006968233015844E-3</v>
      </c>
      <c r="O55" s="145">
        <f>'[3]CONSOLIDADO TOTAL X FPONDO 2024'!K62</f>
        <v>889177.42</v>
      </c>
      <c r="P55" s="144">
        <f t="shared" si="7"/>
        <v>6.2006969965439605E-3</v>
      </c>
      <c r="Q55" s="145">
        <f>'[3]CONSOLIDADO TOTAL X FPONDO 2024'!L62</f>
        <v>331078.49000000005</v>
      </c>
      <c r="R55" s="144">
        <f t="shared" si="8"/>
        <v>9.1169835663775615E-3</v>
      </c>
      <c r="S55" s="145">
        <v>13430.392597334978</v>
      </c>
      <c r="T55" s="144">
        <f t="shared" si="9"/>
        <v>9.1145964987976377E-3</v>
      </c>
      <c r="U55" s="145">
        <f>SUM('[3]CONSOLIDADO TOTAL X FPONDO 2024'!T62)</f>
        <v>842886.86905983952</v>
      </c>
      <c r="V55" s="146">
        <f t="shared" si="10"/>
        <v>8.9126948913521679E-3</v>
      </c>
      <c r="W55" s="147">
        <f t="shared" si="11"/>
        <v>25312224.915450748</v>
      </c>
      <c r="X55" s="129"/>
    </row>
    <row r="56" spans="1:24" ht="15.75" customHeight="1" x14ac:dyDescent="0.2">
      <c r="A56" s="143" t="s">
        <v>128</v>
      </c>
      <c r="B56" s="144">
        <f t="shared" si="1"/>
        <v>1.7201193750487981E-2</v>
      </c>
      <c r="C56" s="145">
        <f>'[3]CONSOLIDADO TOTAL X FPONDO 2024'!D63</f>
        <v>31446357.703751795</v>
      </c>
      <c r="D56" s="144">
        <f t="shared" si="2"/>
        <v>1.720119375048797E-2</v>
      </c>
      <c r="E56" s="145">
        <f>'[3]CONSOLIDADO TOTAL X FPONDO 2024'!E63</f>
        <v>9928833.2874967139</v>
      </c>
      <c r="F56" s="144">
        <f t="shared" si="3"/>
        <v>1.7201193750487977E-2</v>
      </c>
      <c r="G56" s="145">
        <f>'[3]CONSOLIDADO TOTAL X FPONDO 2024'!F63</f>
        <v>1948578.3715390156</v>
      </c>
      <c r="H56" s="144">
        <f t="shared" si="0"/>
        <v>1.7201193750487974E-2</v>
      </c>
      <c r="I56" s="145">
        <f>'[3]CONSOLIDADO TOTAL X FPONDO 2024'!G63</f>
        <v>282036.77938985842</v>
      </c>
      <c r="J56" s="144">
        <f t="shared" si="4"/>
        <v>1.7201193750487981E-2</v>
      </c>
      <c r="K56" s="145">
        <f>'[3]CONSOLIDADO TOTAL X FPONDO 2024'!I63</f>
        <v>42263.952287923959</v>
      </c>
      <c r="L56" s="144">
        <f t="shared" si="5"/>
        <v>1.5484173079450683E-2</v>
      </c>
      <c r="M56" s="145">
        <f>'[3]CONSOLIDADO TOTAL X FPONDO 2024'!J63</f>
        <v>182307.3649990902</v>
      </c>
      <c r="N56" s="144">
        <f t="shared" si="6"/>
        <v>1.6033109524218533E-2</v>
      </c>
      <c r="O56" s="145">
        <f>'[3]CONSOLIDADO TOTAL X FPONDO 2024'!K63</f>
        <v>2299141.4300000002</v>
      </c>
      <c r="P56" s="144">
        <f t="shared" si="7"/>
        <v>1.6033109418759569E-2</v>
      </c>
      <c r="Q56" s="145">
        <f>'[3]CONSOLIDADO TOTAL X FPONDO 2024'!L63</f>
        <v>856067.90000000014</v>
      </c>
      <c r="R56" s="144">
        <f t="shared" si="8"/>
        <v>1.5484173079450681E-2</v>
      </c>
      <c r="S56" s="145">
        <v>22810.014078454224</v>
      </c>
      <c r="T56" s="144">
        <f t="shared" si="9"/>
        <v>1.720119375048797E-2</v>
      </c>
      <c r="U56" s="145">
        <f>SUM('[3]CONSOLIDADO TOTAL X FPONDO 2024'!T63)</f>
        <v>1590707.8658230335</v>
      </c>
      <c r="V56" s="146">
        <f t="shared" si="10"/>
        <v>1.711224490765921E-2</v>
      </c>
      <c r="W56" s="147">
        <f t="shared" si="11"/>
        <v>48599104.66936589</v>
      </c>
      <c r="X56" s="129"/>
    </row>
    <row r="57" spans="1:24" ht="15.75" customHeight="1" x14ac:dyDescent="0.2">
      <c r="A57" s="143" t="s">
        <v>130</v>
      </c>
      <c r="B57" s="144">
        <f t="shared" si="1"/>
        <v>1.5508741054720426E-2</v>
      </c>
      <c r="C57" s="145">
        <f>'[3]CONSOLIDADO TOTAL X FPONDO 2024'!D64</f>
        <v>28352300.765623547</v>
      </c>
      <c r="D57" s="144">
        <f t="shared" si="2"/>
        <v>1.5508741054720419E-2</v>
      </c>
      <c r="E57" s="145">
        <f>'[3]CONSOLIDADO TOTAL X FPONDO 2024'!E64</f>
        <v>8951919.6553964</v>
      </c>
      <c r="F57" s="144">
        <f t="shared" si="3"/>
        <v>1.5508741054720422E-2</v>
      </c>
      <c r="G57" s="145">
        <f>'[3]CONSOLIDADO TOTAL X FPONDO 2024'!F64</f>
        <v>1756854.659472113</v>
      </c>
      <c r="H57" s="144">
        <f t="shared" si="0"/>
        <v>1.550874105472042E-2</v>
      </c>
      <c r="I57" s="145">
        <f>'[3]CONSOLIDADO TOTAL X FPONDO 2024'!G64</f>
        <v>254286.73398557227</v>
      </c>
      <c r="J57" s="144">
        <f t="shared" si="4"/>
        <v>1.5508741054720424E-2</v>
      </c>
      <c r="K57" s="145">
        <f>'[3]CONSOLIDADO TOTAL X FPONDO 2024'!I64</f>
        <v>38105.53508612603</v>
      </c>
      <c r="L57" s="144">
        <f t="shared" si="5"/>
        <v>1.6841568072297985E-2</v>
      </c>
      <c r="M57" s="145">
        <f>'[3]CONSOLIDADO TOTAL X FPONDO 2024'!J64</f>
        <v>198289.04533417785</v>
      </c>
      <c r="N57" s="144">
        <f t="shared" si="6"/>
        <v>1.4701217488296683E-2</v>
      </c>
      <c r="O57" s="145">
        <f>'[3]CONSOLIDADO TOTAL X FPONDO 2024'!K64</f>
        <v>2108148.6500000004</v>
      </c>
      <c r="P57" s="144">
        <f t="shared" si="7"/>
        <v>1.4701217489727589E-2</v>
      </c>
      <c r="Q57" s="145">
        <f>'[3]CONSOLIDADO TOTAL X FPONDO 2024'!L64</f>
        <v>784953.19000000006</v>
      </c>
      <c r="R57" s="144">
        <f t="shared" si="8"/>
        <v>1.6841568072297974E-2</v>
      </c>
      <c r="S57" s="145">
        <v>24809.617075527443</v>
      </c>
      <c r="T57" s="144">
        <f t="shared" si="9"/>
        <v>1.5508741054720419E-2</v>
      </c>
      <c r="U57" s="145">
        <f>SUM('[3]CONSOLIDADO TOTAL X FPONDO 2024'!T64)</f>
        <v>1434195.5995964834</v>
      </c>
      <c r="V57" s="146">
        <f t="shared" si="10"/>
        <v>1.5459002154195361E-2</v>
      </c>
      <c r="W57" s="147">
        <f t="shared" si="11"/>
        <v>43903863.451569945</v>
      </c>
      <c r="X57" s="129"/>
    </row>
    <row r="58" spans="1:24" ht="15.75" customHeight="1" x14ac:dyDescent="0.2">
      <c r="A58" s="143" t="s">
        <v>132</v>
      </c>
      <c r="B58" s="144">
        <f t="shared" si="1"/>
        <v>1.7128624613885614E-2</v>
      </c>
      <c r="C58" s="145">
        <f>'[3]CONSOLIDADO TOTAL X FPONDO 2024'!D65</f>
        <v>31313690.456294872</v>
      </c>
      <c r="D58" s="144">
        <f t="shared" si="2"/>
        <v>1.7128624613885608E-2</v>
      </c>
      <c r="E58" s="145">
        <f>'[3]CONSOLIDADO TOTAL X FPONDO 2024'!E65</f>
        <v>9886945.0982469413</v>
      </c>
      <c r="F58" s="144">
        <f t="shared" si="3"/>
        <v>1.7128624613885611E-2</v>
      </c>
      <c r="G58" s="145">
        <f>'[3]CONSOLIDADO TOTAL X FPONDO 2024'!F65</f>
        <v>1940357.625230602</v>
      </c>
      <c r="H58" s="144">
        <f t="shared" si="0"/>
        <v>1.7128624613885608E-2</v>
      </c>
      <c r="I58" s="145">
        <f>'[3]CONSOLIDADO TOTAL X FPONDO 2024'!G65</f>
        <v>280846.91048498353</v>
      </c>
      <c r="J58" s="144">
        <f t="shared" si="4"/>
        <v>1.7128624613885614E-2</v>
      </c>
      <c r="K58" s="145">
        <f>'[3]CONSOLIDADO TOTAL X FPONDO 2024'!I65</f>
        <v>42085.647306803032</v>
      </c>
      <c r="L58" s="144">
        <f t="shared" si="5"/>
        <v>1.6110217524050018E-2</v>
      </c>
      <c r="M58" s="145">
        <f>'[3]CONSOLIDADO TOTAL X FPONDO 2024'!J65</f>
        <v>189678.27931796273</v>
      </c>
      <c r="N58" s="144">
        <f t="shared" si="6"/>
        <v>1.7639573323735468E-2</v>
      </c>
      <c r="O58" s="145">
        <f>'[3]CONSOLIDADO TOTAL X FPONDO 2024'!K65</f>
        <v>2529507.69</v>
      </c>
      <c r="P58" s="144">
        <f t="shared" si="7"/>
        <v>1.7639573538440395E-2</v>
      </c>
      <c r="Q58" s="145">
        <f>'[3]CONSOLIDADO TOTAL X FPONDO 2024'!L65</f>
        <v>941843.05</v>
      </c>
      <c r="R58" s="144">
        <f t="shared" si="8"/>
        <v>1.6110217524050011E-2</v>
      </c>
      <c r="S58" s="145">
        <v>23732.251418593503</v>
      </c>
      <c r="T58" s="144">
        <f t="shared" si="9"/>
        <v>1.7128624613885608E-2</v>
      </c>
      <c r="U58" s="145">
        <f>SUM('[3]CONSOLIDADO TOTAL X FPONDO 2024'!T65)</f>
        <v>1583996.9190083048</v>
      </c>
      <c r="V58" s="146">
        <f t="shared" si="10"/>
        <v>1.7159279539100632E-2</v>
      </c>
      <c r="W58" s="147">
        <f t="shared" si="11"/>
        <v>48732683.927309051</v>
      </c>
      <c r="X58" s="129"/>
    </row>
    <row r="59" spans="1:24" ht="15.75" customHeight="1" x14ac:dyDescent="0.2">
      <c r="A59" s="143" t="s">
        <v>134</v>
      </c>
      <c r="B59" s="144">
        <f t="shared" si="1"/>
        <v>1.218127951445469E-2</v>
      </c>
      <c r="C59" s="145">
        <f>'[3]CONSOLIDADO TOTAL X FPONDO 2024'!D66</f>
        <v>22269202.850532349</v>
      </c>
      <c r="D59" s="144">
        <f t="shared" si="2"/>
        <v>1.2181279514454685E-2</v>
      </c>
      <c r="E59" s="145">
        <f>'[3]CONSOLIDADO TOTAL X FPONDO 2024'!E66</f>
        <v>7031249.9982152944</v>
      </c>
      <c r="F59" s="144">
        <f t="shared" si="3"/>
        <v>1.2181279514454687E-2</v>
      </c>
      <c r="G59" s="145">
        <f>'[3]CONSOLIDADO TOTAL X FPONDO 2024'!F66</f>
        <v>1379914.5654565003</v>
      </c>
      <c r="H59" s="144">
        <f t="shared" si="0"/>
        <v>1.2181279514454687E-2</v>
      </c>
      <c r="I59" s="145">
        <f>'[3]CONSOLIDADO TOTAL X FPONDO 2024'!G66</f>
        <v>199728.51262180545</v>
      </c>
      <c r="J59" s="144">
        <f t="shared" si="4"/>
        <v>1.218127951445469E-2</v>
      </c>
      <c r="K59" s="145">
        <f>'[3]CONSOLIDADO TOTAL X FPONDO 2024'!I66</f>
        <v>29929.842293077676</v>
      </c>
      <c r="L59" s="144">
        <f t="shared" si="5"/>
        <v>1.4494761290467947E-2</v>
      </c>
      <c r="M59" s="145">
        <f>'[3]CONSOLIDADO TOTAL X FPONDO 2024'!J66</f>
        <v>170658.24074667145</v>
      </c>
      <c r="N59" s="144">
        <f t="shared" si="6"/>
        <v>1.0471255016317302E-2</v>
      </c>
      <c r="O59" s="145">
        <f>'[3]CONSOLIDADO TOTAL X FPONDO 2024'!K66</f>
        <v>1501573.7399999998</v>
      </c>
      <c r="P59" s="144">
        <f t="shared" si="7"/>
        <v>1.0471254935637466E-2</v>
      </c>
      <c r="Q59" s="145">
        <f>'[3]CONSOLIDADO TOTAL X FPONDO 2024'!L66</f>
        <v>559099.61</v>
      </c>
      <c r="R59" s="144">
        <f t="shared" si="8"/>
        <v>1.4494761290467943E-2</v>
      </c>
      <c r="S59" s="145">
        <v>21352.493762691553</v>
      </c>
      <c r="T59" s="144">
        <f t="shared" si="9"/>
        <v>1.2181279514454687E-2</v>
      </c>
      <c r="U59" s="145">
        <f>SUM('[3]CONSOLIDADO TOTAL X FPONDO 2024'!T66)</f>
        <v>1126483.2790388376</v>
      </c>
      <c r="V59" s="146">
        <f t="shared" si="10"/>
        <v>1.2073577786343275E-2</v>
      </c>
      <c r="W59" s="147">
        <f t="shared" si="11"/>
        <v>34289193.132667221</v>
      </c>
      <c r="X59" s="129"/>
    </row>
    <row r="60" spans="1:24" ht="15.75" customHeight="1" x14ac:dyDescent="0.2">
      <c r="A60" s="143" t="s">
        <v>136</v>
      </c>
      <c r="B60" s="144">
        <f t="shared" si="1"/>
        <v>1.2994529751083349E-2</v>
      </c>
      <c r="C60" s="145">
        <f>'[3]CONSOLIDADO TOTAL X FPONDO 2024'!D67</f>
        <v>23755946.050722167</v>
      </c>
      <c r="D60" s="144">
        <f t="shared" si="2"/>
        <v>1.2994529751083344E-2</v>
      </c>
      <c r="E60" s="145">
        <f>'[3]CONSOLIDADO TOTAL X FPONDO 2024'!E67</f>
        <v>7500672.4195675422</v>
      </c>
      <c r="F60" s="144">
        <f t="shared" si="3"/>
        <v>1.2994529751083346E-2</v>
      </c>
      <c r="G60" s="145">
        <f>'[3]CONSOLIDADO TOTAL X FPONDO 2024'!F67</f>
        <v>1472040.8355706681</v>
      </c>
      <c r="H60" s="144">
        <f t="shared" si="0"/>
        <v>1.2994529751083346E-2</v>
      </c>
      <c r="I60" s="145">
        <f>'[3]CONSOLIDADO TOTAL X FPONDO 2024'!G67</f>
        <v>213062.84748855158</v>
      </c>
      <c r="J60" s="144">
        <f t="shared" si="4"/>
        <v>1.2994529751083349E-2</v>
      </c>
      <c r="K60" s="145">
        <f>'[3]CONSOLIDADO TOTAL X FPONDO 2024'!I67</f>
        <v>31928.02740148281</v>
      </c>
      <c r="L60" s="144">
        <f t="shared" si="5"/>
        <v>1.3327465568716876E-2</v>
      </c>
      <c r="M60" s="145">
        <f>'[3]CONSOLIDADO TOTAL X FPONDO 2024'!J67</f>
        <v>156914.74885238564</v>
      </c>
      <c r="N60" s="144">
        <f t="shared" si="6"/>
        <v>1.1503938887314623E-2</v>
      </c>
      <c r="O60" s="145">
        <f>'[3]CONSOLIDADO TOTAL X FPONDO 2024'!K67</f>
        <v>1649660.19</v>
      </c>
      <c r="P60" s="144">
        <f t="shared" si="7"/>
        <v>1.1503938833651582E-2</v>
      </c>
      <c r="Q60" s="145">
        <f>'[3]CONSOLIDADO TOTAL X FPONDO 2024'!L67</f>
        <v>614238.48</v>
      </c>
      <c r="R60" s="144">
        <f t="shared" si="8"/>
        <v>1.3327465568716874E-2</v>
      </c>
      <c r="S60" s="145">
        <v>19632.92942365706</v>
      </c>
      <c r="T60" s="144">
        <f t="shared" si="9"/>
        <v>1.2994529751083344E-2</v>
      </c>
      <c r="U60" s="145">
        <f>SUM('[3]CONSOLIDADO TOTAL X FPONDO 2024'!T67)</f>
        <v>1201689.8935943507</v>
      </c>
      <c r="V60" s="146">
        <f t="shared" si="10"/>
        <v>1.2892795227674007E-2</v>
      </c>
      <c r="W60" s="147">
        <f t="shared" si="11"/>
        <v>36615786.422620803</v>
      </c>
      <c r="X60" s="129"/>
    </row>
    <row r="61" spans="1:24" ht="15.75" customHeight="1" x14ac:dyDescent="0.2">
      <c r="A61" s="143" t="s">
        <v>138</v>
      </c>
      <c r="B61" s="144">
        <f t="shared" si="1"/>
        <v>2.1767963952579232E-2</v>
      </c>
      <c r="C61" s="145">
        <f>'[3]CONSOLIDADO TOTAL X FPONDO 2024'!D68</f>
        <v>39795097.413850248</v>
      </c>
      <c r="D61" s="144">
        <f t="shared" si="2"/>
        <v>2.1767963952579222E-2</v>
      </c>
      <c r="E61" s="145">
        <f>'[3]CONSOLIDADO TOTAL X FPONDO 2024'!E68</f>
        <v>12564853.825175118</v>
      </c>
      <c r="F61" s="144">
        <f t="shared" si="3"/>
        <v>2.1767963952579225E-2</v>
      </c>
      <c r="G61" s="145">
        <f>'[3]CONSOLIDADO TOTAL X FPONDO 2024'!F68</f>
        <v>2465909.3063952909</v>
      </c>
      <c r="H61" s="144">
        <f t="shared" si="0"/>
        <v>2.1767963952579222E-2</v>
      </c>
      <c r="I61" s="145">
        <f>'[3]CONSOLIDADO TOTAL X FPONDO 2024'!G68</f>
        <v>356915.13833950111</v>
      </c>
      <c r="J61" s="144">
        <f t="shared" si="4"/>
        <v>2.1767963952579229E-2</v>
      </c>
      <c r="K61" s="145">
        <f>'[3]CONSOLIDADO TOTAL X FPONDO 2024'!I68</f>
        <v>53484.671078189429</v>
      </c>
      <c r="L61" s="144">
        <f t="shared" si="5"/>
        <v>2.1666225156837065E-2</v>
      </c>
      <c r="M61" s="145">
        <f>'[3]CONSOLIDADO TOTAL X FPONDO 2024'!J68</f>
        <v>255093.53309037621</v>
      </c>
      <c r="N61" s="144">
        <f t="shared" si="6"/>
        <v>2.7578381582345345E-2</v>
      </c>
      <c r="O61" s="145">
        <f>'[3]CONSOLIDADO TOTAL X FPONDO 2024'!K68</f>
        <v>3954728.7800000003</v>
      </c>
      <c r="P61" s="144">
        <f t="shared" si="7"/>
        <v>2.7578381551441097E-2</v>
      </c>
      <c r="Q61" s="145">
        <f>'[3]CONSOLIDADO TOTAL X FPONDO 2024'!L68</f>
        <v>1472513.32</v>
      </c>
      <c r="R61" s="144">
        <f t="shared" si="8"/>
        <v>2.1666225156837058E-2</v>
      </c>
      <c r="S61" s="145">
        <v>31916.90627058949</v>
      </c>
      <c r="T61" s="144">
        <f t="shared" si="9"/>
        <v>2.1767963952579218E-2</v>
      </c>
      <c r="U61" s="145">
        <f>SUM('[3]CONSOLIDADO TOTAL X FPONDO 2024'!T68)</f>
        <v>2013027.2343067883</v>
      </c>
      <c r="V61" s="146">
        <f t="shared" si="10"/>
        <v>2.2170110463195149E-2</v>
      </c>
      <c r="W61" s="147">
        <f t="shared" si="11"/>
        <v>62963540.128506109</v>
      </c>
      <c r="X61" s="129"/>
    </row>
    <row r="62" spans="1:24" ht="15.75" customHeight="1" x14ac:dyDescent="0.2">
      <c r="A62" s="143" t="s">
        <v>140</v>
      </c>
      <c r="B62" s="144">
        <f t="shared" si="1"/>
        <v>2.5002892620955366E-2</v>
      </c>
      <c r="C62" s="145">
        <f>'[3]CONSOLIDADO TOTAL X FPONDO 2024'!D69</f>
        <v>45709031.384217359</v>
      </c>
      <c r="D62" s="144">
        <f t="shared" si="2"/>
        <v>2.5002892620955355E-2</v>
      </c>
      <c r="E62" s="145">
        <f>'[3]CONSOLIDADO TOTAL X FPONDO 2024'!E69</f>
        <v>14432111.871980108</v>
      </c>
      <c r="F62" s="144">
        <f t="shared" si="3"/>
        <v>2.5002892620955359E-2</v>
      </c>
      <c r="G62" s="145">
        <f>'[3]CONSOLIDADO TOTAL X FPONDO 2024'!F69</f>
        <v>2832367.130666378</v>
      </c>
      <c r="H62" s="144">
        <f t="shared" si="0"/>
        <v>2.5002892620955359E-2</v>
      </c>
      <c r="I62" s="145">
        <f>'[3]CONSOLIDADO TOTAL X FPONDO 2024'!G69</f>
        <v>409956.15842328721</v>
      </c>
      <c r="J62" s="144">
        <f t="shared" si="4"/>
        <v>2.5002892620955366E-2</v>
      </c>
      <c r="K62" s="145">
        <f>'[3]CONSOLIDADO TOTAL X FPONDO 2024'!I69</f>
        <v>61433.007273821655</v>
      </c>
      <c r="L62" s="144">
        <f t="shared" si="5"/>
        <v>2.2761903021524008E-2</v>
      </c>
      <c r="M62" s="145">
        <f>'[3]CONSOLIDADO TOTAL X FPONDO 2024'!J69</f>
        <v>267993.81154722179</v>
      </c>
      <c r="N62" s="144">
        <f t="shared" si="6"/>
        <v>2.9629826830453683E-2</v>
      </c>
      <c r="O62" s="145">
        <f>'[3]CONSOLIDADO TOTAL X FPONDO 2024'!K69</f>
        <v>4248905.2</v>
      </c>
      <c r="P62" s="144">
        <f t="shared" si="7"/>
        <v>2.9629826557920961E-2</v>
      </c>
      <c r="Q62" s="145">
        <f>'[3]CONSOLIDADO TOTAL X FPONDO 2024'!L69</f>
        <v>1582047.67</v>
      </c>
      <c r="R62" s="144">
        <f t="shared" si="8"/>
        <v>2.2761903021524001E-2</v>
      </c>
      <c r="S62" s="145">
        <v>33530.96905526139</v>
      </c>
      <c r="T62" s="144">
        <f t="shared" si="9"/>
        <v>2.5002892620955348E-2</v>
      </c>
      <c r="U62" s="145">
        <f>SUM('[3]CONSOLIDADO TOTAL X FPONDO 2024'!T69)</f>
        <v>2312182.4297429402</v>
      </c>
      <c r="V62" s="146">
        <f t="shared" si="10"/>
        <v>2.5313053792069308E-2</v>
      </c>
      <c r="W62" s="147">
        <f t="shared" si="11"/>
        <v>71889559.632906392</v>
      </c>
      <c r="X62" s="129"/>
    </row>
    <row r="63" spans="1:24" ht="15.75" customHeight="1" thickBot="1" x14ac:dyDescent="0.25">
      <c r="A63" s="148" t="s">
        <v>142</v>
      </c>
      <c r="B63" s="149">
        <f t="shared" si="1"/>
        <v>1.0512950956965441E-2</v>
      </c>
      <c r="C63" s="150">
        <f>'[3]CONSOLIDADO TOTAL X FPONDO 2024'!D70</f>
        <v>19219248.449274421</v>
      </c>
      <c r="D63" s="149">
        <f t="shared" si="2"/>
        <v>1.0512950956965436E-2</v>
      </c>
      <c r="E63" s="150">
        <f>'[3]CONSOLIDADO TOTAL X FPONDO 2024'!E70</f>
        <v>6068261.2454369748</v>
      </c>
      <c r="F63" s="149">
        <f t="shared" si="3"/>
        <v>1.0512950956965438E-2</v>
      </c>
      <c r="G63" s="150">
        <f>'[3]CONSOLIDADO TOTAL X FPONDO 2024'!F70</f>
        <v>1190923.6738416543</v>
      </c>
      <c r="H63" s="149">
        <f t="shared" si="0"/>
        <v>1.0512950956965436E-2</v>
      </c>
      <c r="I63" s="150">
        <f>'[3]CONSOLIDADO TOTAL X FPONDO 2024'!G70</f>
        <v>172374.01501287942</v>
      </c>
      <c r="J63" s="149">
        <f t="shared" si="4"/>
        <v>1.0512950956965439E-2</v>
      </c>
      <c r="K63" s="150">
        <f>'[3]CONSOLIDADO TOTAL X FPONDO 2024'!I70</f>
        <v>25830.69896749852</v>
      </c>
      <c r="L63" s="149">
        <f t="shared" si="5"/>
        <v>9.5742813893587159E-3</v>
      </c>
      <c r="M63" s="150">
        <f>'[3]CONSOLIDADO TOTAL X FPONDO 2024'!J70</f>
        <v>112725.55550094238</v>
      </c>
      <c r="N63" s="149">
        <f t="shared" si="6"/>
        <v>7.551189539229116E-3</v>
      </c>
      <c r="O63" s="150">
        <f>'[3]CONSOLIDADO TOTAL X FPONDO 2024'!K70</f>
        <v>1082837.53</v>
      </c>
      <c r="P63" s="149">
        <f t="shared" si="7"/>
        <v>7.5511896031043623E-3</v>
      </c>
      <c r="Q63" s="150">
        <f>'[3]CONSOLIDADO TOTAL X FPONDO 2024'!L70</f>
        <v>403186.36</v>
      </c>
      <c r="R63" s="149">
        <f t="shared" si="8"/>
        <v>9.5742813893587141E-3</v>
      </c>
      <c r="S63" s="150">
        <v>14104.046251729327</v>
      </c>
      <c r="T63" s="149">
        <f t="shared" si="9"/>
        <v>1.0512950956965434E-2</v>
      </c>
      <c r="U63" s="150">
        <f>SUM('[3]CONSOLIDADO TOTAL X FPONDO 2024'!T70)</f>
        <v>972201.93103064701</v>
      </c>
      <c r="V63" s="151">
        <f t="shared" si="10"/>
        <v>1.0303343427465955E-2</v>
      </c>
      <c r="W63" s="152">
        <f t="shared" si="11"/>
        <v>29261693.505316745</v>
      </c>
      <c r="X63" s="129"/>
    </row>
    <row r="64" spans="1:24" ht="12" thickBot="1" x14ac:dyDescent="0.25">
      <c r="A64" s="153" t="s">
        <v>168</v>
      </c>
      <c r="B64" s="154">
        <f>SUM(B4:B63)</f>
        <v>1.0000000000000007</v>
      </c>
      <c r="C64" s="155">
        <f t="shared" ref="C64:W64" si="12">SUM(C4:C63)</f>
        <v>1828149729.599999</v>
      </c>
      <c r="D64" s="154">
        <f t="shared" si="12"/>
        <v>1</v>
      </c>
      <c r="E64" s="155">
        <f t="shared" si="12"/>
        <v>577217687.99999988</v>
      </c>
      <c r="F64" s="154">
        <f t="shared" si="12"/>
        <v>1.0000000000000004</v>
      </c>
      <c r="G64" s="155">
        <f t="shared" si="12"/>
        <v>113281577.99999996</v>
      </c>
      <c r="H64" s="154">
        <f t="shared" si="12"/>
        <v>1</v>
      </c>
      <c r="I64" s="155">
        <f t="shared" si="12"/>
        <v>16396349.199999997</v>
      </c>
      <c r="J64" s="154">
        <f t="shared" si="12"/>
        <v>1.0000000000000004</v>
      </c>
      <c r="K64" s="155">
        <f t="shared" si="12"/>
        <v>2457035.9999999986</v>
      </c>
      <c r="L64" s="154">
        <f t="shared" si="12"/>
        <v>1.0000000000000004</v>
      </c>
      <c r="M64" s="155">
        <f t="shared" si="12"/>
        <v>11773787.599999996</v>
      </c>
      <c r="N64" s="154">
        <f t="shared" si="12"/>
        <v>1</v>
      </c>
      <c r="O64" s="155">
        <f t="shared" si="12"/>
        <v>143399596.09999996</v>
      </c>
      <c r="P64" s="154">
        <f t="shared" si="12"/>
        <v>1.0000000000000002</v>
      </c>
      <c r="Q64" s="155">
        <f t="shared" si="12"/>
        <v>53393753.989999987</v>
      </c>
      <c r="R64" s="154">
        <f t="shared" si="12"/>
        <v>1.0000000000000002</v>
      </c>
      <c r="S64" s="155">
        <f t="shared" si="12"/>
        <v>1473117.9999999998</v>
      </c>
      <c r="T64" s="154">
        <f t="shared" si="12"/>
        <v>0.99999999999999989</v>
      </c>
      <c r="U64" s="155">
        <f t="shared" si="12"/>
        <v>92476597.200000003</v>
      </c>
      <c r="V64" s="154">
        <f t="shared" si="12"/>
        <v>1.0000000000000004</v>
      </c>
      <c r="W64" s="155">
        <f t="shared" si="12"/>
        <v>2840019233.6899986</v>
      </c>
    </row>
  </sheetData>
  <mergeCells count="13">
    <mergeCell ref="P2:Q2"/>
    <mergeCell ref="R2:S2"/>
    <mergeCell ref="T2:U2"/>
    <mergeCell ref="V2:W2"/>
    <mergeCell ref="A1:W1"/>
    <mergeCell ref="A2:A3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CONSOLIDADO POR FONDO 2024</vt:lpstr>
      <vt:lpstr>FOCO 2024</vt:lpstr>
      <vt:lpstr>GyD 2024</vt:lpstr>
      <vt:lpstr>ISR ENBIENINM 2024</vt:lpstr>
      <vt:lpstr>ISAN 2024</vt:lpstr>
      <vt:lpstr>CONSOLIDADO TOTAL X FPONDO 2024</vt:lpstr>
      <vt:lpstr>% y $ Partic. mpios 24 consolid</vt:lpstr>
      <vt:lpstr>'CONSOLIDADO POR FONDO 2024'!Área_de_impresión</vt:lpstr>
      <vt:lpstr>'FOCO 2024'!Área_de_impresión</vt:lpstr>
      <vt:lpstr>'GyD 2024'!Área_de_impresión</vt:lpstr>
      <vt:lpstr>'ISAN 2024'!Área_de_impresión</vt:lpstr>
      <vt:lpstr>'ISR ENBIENINM 2024'!Área_de_impresión</vt:lpstr>
      <vt:lpstr>'FOCO 2024'!Títulos_a_imprimir</vt:lpstr>
      <vt:lpstr>'GyD 2024'!Títulos_a_imprimir</vt:lpstr>
      <vt:lpstr>'ISAN 2024'!Títulos_a_imprimir</vt:lpstr>
      <vt:lpstr>'ISR ENBIENINM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2024-02-16T15:41:13Z</dcterms:created>
  <dcterms:modified xsi:type="dcterms:W3CDTF">2024-02-16T16:26:15Z</dcterms:modified>
</cp:coreProperties>
</file>